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njie\Cunjie Papers\Jim dennes lab related paper\"/>
    </mc:Choice>
  </mc:AlternateContent>
  <bookViews>
    <workbookView xWindow="0" yWindow="0" windowWidth="25200" windowHeight="11550" activeTab="5"/>
  </bookViews>
  <sheets>
    <sheet name="tet induced glycopeptide list" sheetId="1" r:id="rId1"/>
    <sheet name="Fig4B N381" sheetId="2" r:id="rId2"/>
    <sheet name="Fig4C N506" sheetId="3" r:id="rId3"/>
    <sheet name="Fig4D N365" sheetId="5" r:id="rId4"/>
    <sheet name="Fig4E N424" sheetId="4" r:id="rId5"/>
    <sheet name="Fig4F N273" sheetId="7" r:id="rId6"/>
    <sheet name="Fig4G N355" sheetId="6" r:id="rId7"/>
  </sheets>
  <calcPr calcId="162913"/>
</workbook>
</file>

<file path=xl/calcChain.xml><?xml version="1.0" encoding="utf-8"?>
<calcChain xmlns="http://schemas.openxmlformats.org/spreadsheetml/2006/main">
  <c r="E156" i="1" l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G145" i="1"/>
  <c r="E145" i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7" i="1"/>
  <c r="G137" i="1" s="1"/>
  <c r="E136" i="1"/>
  <c r="G136" i="1" s="1"/>
  <c r="B133" i="1"/>
  <c r="B134" i="1" s="1"/>
  <c r="E134" i="1" s="1"/>
  <c r="G134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G93" i="1"/>
  <c r="E93" i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B77" i="1"/>
  <c r="E77" i="1" s="1"/>
  <c r="G77" i="1" s="1"/>
  <c r="E76" i="1"/>
  <c r="G76" i="1" s="1"/>
  <c r="G75" i="1"/>
  <c r="E75" i="1"/>
  <c r="E74" i="1"/>
  <c r="G74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4" i="1"/>
  <c r="B53" i="1" s="1"/>
  <c r="E53" i="1" s="1"/>
  <c r="G53" i="1" s="1"/>
  <c r="B52" i="1"/>
  <c r="E52" i="1" s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2" i="1"/>
  <c r="B43" i="1" s="1"/>
  <c r="E43" i="1" s="1"/>
  <c r="G43" i="1" s="1"/>
  <c r="E41" i="1"/>
  <c r="G41" i="1" s="1"/>
  <c r="E40" i="1"/>
  <c r="G40" i="1" s="1"/>
  <c r="E39" i="1"/>
  <c r="G39" i="1" s="1"/>
  <c r="E38" i="1"/>
  <c r="G38" i="1" s="1"/>
  <c r="E37" i="1"/>
  <c r="G37" i="1" s="1"/>
  <c r="E35" i="1"/>
  <c r="B36" i="1" s="1"/>
  <c r="E36" i="1" s="1"/>
  <c r="G36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E2" i="1"/>
  <c r="G2" i="1" s="1"/>
  <c r="B55" i="1" l="1"/>
  <c r="E55" i="1" s="1"/>
  <c r="G55" i="1" s="1"/>
  <c r="B73" i="1"/>
  <c r="E73" i="1" s="1"/>
  <c r="G73" i="1" s="1"/>
  <c r="B135" i="1"/>
  <c r="B138" i="1" s="1"/>
  <c r="E138" i="1" s="1"/>
  <c r="G138" i="1" s="1"/>
  <c r="G54" i="1"/>
  <c r="G42" i="1"/>
  <c r="E133" i="1"/>
  <c r="G133" i="1" s="1"/>
  <c r="G35" i="1"/>
  <c r="E135" i="1" l="1"/>
  <c r="G135" i="1" s="1"/>
</calcChain>
</file>

<file path=xl/sharedStrings.xml><?xml version="1.0" encoding="utf-8"?>
<sst xmlns="http://schemas.openxmlformats.org/spreadsheetml/2006/main" count="820" uniqueCount="106">
  <si>
    <t>Peptide sequence</t>
  </si>
  <si>
    <t>Obseved m/z</t>
  </si>
  <si>
    <t>Charged state</t>
  </si>
  <si>
    <t>Retention time</t>
  </si>
  <si>
    <t>Observed MW</t>
  </si>
  <si>
    <t>Theoretical Glycopeptide Mass (MW)</t>
  </si>
  <si>
    <t>Δ mass (Dalton)</t>
  </si>
  <si>
    <t>Theoretical Peptide Mass [M]</t>
  </si>
  <si>
    <t>Theoretical Glycoform mass</t>
  </si>
  <si>
    <t>Glycan structure</t>
  </si>
  <si>
    <t>Glycan site</t>
  </si>
  <si>
    <t xml:space="preserve">Digest </t>
  </si>
  <si>
    <r>
      <t>DDV</t>
    </r>
    <r>
      <rPr>
        <i/>
        <sz val="11"/>
        <rFont val="Calibri"/>
        <family val="2"/>
        <scheme val="minor"/>
      </rPr>
      <t>N273</t>
    </r>
    <r>
      <rPr>
        <sz val="11"/>
        <rFont val="Calibri"/>
        <family val="2"/>
        <scheme val="minor"/>
      </rPr>
      <t>QTDLLQIDPNFGSK</t>
    </r>
  </si>
  <si>
    <t>N2M3+N2H2F</t>
  </si>
  <si>
    <t>N273</t>
  </si>
  <si>
    <t>trypsin</t>
  </si>
  <si>
    <t>N2M3+N2H2F2</t>
  </si>
  <si>
    <t>N2M3+N3H3F</t>
  </si>
  <si>
    <t>N2M3+N3H3</t>
  </si>
  <si>
    <t>N2M3+N3H3F2</t>
  </si>
  <si>
    <t>N2M3+N4H4F</t>
  </si>
  <si>
    <t>N2M3+N4H4F2</t>
  </si>
  <si>
    <t>N2M3+N5H5F</t>
  </si>
  <si>
    <t>N2M3+N5H5F2</t>
  </si>
  <si>
    <t>N2M3+N6H6F</t>
  </si>
  <si>
    <t>N2M3+N6H6F2</t>
  </si>
  <si>
    <t>N2M3+N7H7F</t>
  </si>
  <si>
    <t>N2M3+N7H7F2</t>
  </si>
  <si>
    <t>N2M3+N8H8F</t>
  </si>
  <si>
    <r>
      <rPr>
        <i/>
        <sz val="11"/>
        <rFont val="Calibri"/>
        <family val="2"/>
        <scheme val="minor"/>
      </rPr>
      <t>N355</t>
    </r>
    <r>
      <rPr>
        <sz val="11"/>
        <rFont val="Calibri"/>
        <family val="2"/>
        <scheme val="minor"/>
      </rPr>
      <t>ASSF</t>
    </r>
  </si>
  <si>
    <t>misN355</t>
  </si>
  <si>
    <t>trypsin missed cleavage</t>
  </si>
  <si>
    <t>N2M3+N8H8F2</t>
  </si>
  <si>
    <t>N2M3+N9H9F</t>
  </si>
  <si>
    <r>
      <t>DASSFLAEWQ</t>
    </r>
    <r>
      <rPr>
        <i/>
        <sz val="11"/>
        <rFont val="Calibri"/>
        <family val="2"/>
        <scheme val="minor"/>
      </rPr>
      <t>N365</t>
    </r>
    <r>
      <rPr>
        <sz val="11"/>
        <rFont val="Calibri"/>
        <family val="2"/>
        <scheme val="minor"/>
      </rPr>
      <t>ITK</t>
    </r>
  </si>
  <si>
    <t>N365</t>
  </si>
  <si>
    <t>Trypsin</t>
  </si>
  <si>
    <t>N2M3+N4H4</t>
  </si>
  <si>
    <t>N2M3+N6H6</t>
  </si>
  <si>
    <t>N2M3+N8H8</t>
  </si>
  <si>
    <t>N2M3+N10H10F</t>
  </si>
  <si>
    <r>
      <t>LLIAGT</t>
    </r>
    <r>
      <rPr>
        <i/>
        <sz val="11"/>
        <rFont val="Calibri"/>
        <family val="2"/>
        <scheme val="minor"/>
      </rPr>
      <t>N381</t>
    </r>
    <r>
      <rPr>
        <sz val="11"/>
        <rFont val="Calibri"/>
        <family val="2"/>
        <scheme val="minor"/>
      </rPr>
      <t>SSDLQQILSLLES NK</t>
    </r>
  </si>
  <si>
    <t>N2M3+N2H2</t>
  </si>
  <si>
    <t>N381</t>
  </si>
  <si>
    <t>N2M3+N5H5</t>
  </si>
  <si>
    <t>N2M3+N7H7</t>
  </si>
  <si>
    <r>
      <t>SLVTQYL</t>
    </r>
    <r>
      <rPr>
        <i/>
        <sz val="11"/>
        <rFont val="Calibri"/>
        <family val="2"/>
        <scheme val="minor"/>
      </rPr>
      <t>N424</t>
    </r>
    <r>
      <rPr>
        <sz val="11"/>
        <rFont val="Calibri"/>
        <family val="2"/>
        <scheme val="minor"/>
      </rPr>
      <t>ATGNR</t>
    </r>
  </si>
  <si>
    <t>N424</t>
  </si>
  <si>
    <t>N2M3+N9H9F1</t>
  </si>
  <si>
    <t>N2M3+N10H10F1</t>
  </si>
  <si>
    <t>N2M3+N10H10F2</t>
  </si>
  <si>
    <r>
      <t>LLIAGT</t>
    </r>
    <r>
      <rPr>
        <i/>
        <sz val="11"/>
        <rFont val="Calibri"/>
        <family val="2"/>
        <scheme val="minor"/>
      </rPr>
      <t>N381</t>
    </r>
    <r>
      <rPr>
        <sz val="11"/>
        <rFont val="Calibri"/>
        <family val="2"/>
        <scheme val="minor"/>
      </rPr>
      <t>SS</t>
    </r>
  </si>
  <si>
    <t>nN381</t>
  </si>
  <si>
    <t>Trypsin and  AspN</t>
  </si>
  <si>
    <r>
      <t>EWQ</t>
    </r>
    <r>
      <rPr>
        <i/>
        <sz val="11"/>
        <rFont val="Calibri"/>
        <family val="2"/>
        <scheme val="minor"/>
      </rPr>
      <t>N365I</t>
    </r>
    <r>
      <rPr>
        <sz val="11"/>
        <rFont val="Calibri"/>
        <family val="2"/>
        <scheme val="minor"/>
      </rPr>
      <t>TK</t>
    </r>
  </si>
  <si>
    <t>nN365</t>
  </si>
  <si>
    <t xml:space="preserve">N2M3+N4H4 </t>
  </si>
  <si>
    <t xml:space="preserve">N2M3+N8H8 </t>
  </si>
  <si>
    <t xml:space="preserve">N2M3+N10H10F </t>
  </si>
  <si>
    <t xml:space="preserve">N2M3+N10H10 </t>
  </si>
  <si>
    <r>
      <rPr>
        <i/>
        <sz val="11"/>
        <rFont val="Calibri"/>
        <family val="2"/>
        <scheme val="minor"/>
      </rPr>
      <t>N355</t>
    </r>
    <r>
      <rPr>
        <sz val="11"/>
        <rFont val="Calibri"/>
        <family val="2"/>
        <scheme val="minor"/>
      </rPr>
      <t>ASSFLA</t>
    </r>
  </si>
  <si>
    <t>nN355</t>
  </si>
  <si>
    <r>
      <t>DIPGAVSA</t>
    </r>
    <r>
      <rPr>
        <i/>
        <sz val="11"/>
        <rFont val="Calibri"/>
        <family val="2"/>
        <scheme val="minor"/>
      </rPr>
      <t>N506</t>
    </r>
    <r>
      <rPr>
        <sz val="11"/>
        <rFont val="Calibri"/>
        <family val="2"/>
        <scheme val="minor"/>
      </rPr>
      <t>MTVK</t>
    </r>
  </si>
  <si>
    <t>nN506</t>
  </si>
  <si>
    <t xml:space="preserve">N2M3+N2H2 </t>
  </si>
  <si>
    <t xml:space="preserve">N2M3+N2H2F2 </t>
  </si>
  <si>
    <t xml:space="preserve">255I  </t>
  </si>
  <si>
    <t xml:space="preserve">255I   </t>
  </si>
  <si>
    <t xml:space="preserve">255I AspN </t>
  </si>
  <si>
    <t>256G</t>
  </si>
  <si>
    <t xml:space="preserve">256G AspN </t>
  </si>
  <si>
    <t xml:space="preserve">257A      </t>
  </si>
  <si>
    <t xml:space="preserve">257A  AspN  </t>
  </si>
  <si>
    <t xml:space="preserve">258F      </t>
  </si>
  <si>
    <t xml:space="preserve">258F  AspN  </t>
  </si>
  <si>
    <t>259J</t>
  </si>
  <si>
    <t xml:space="preserve">259 AspN </t>
  </si>
  <si>
    <t>Glycan withoug fucose</t>
  </si>
  <si>
    <t>Glycan with fucose</t>
  </si>
  <si>
    <t>wt</t>
  </si>
  <si>
    <t>N273, N355</t>
  </si>
  <si>
    <t>N355, N492</t>
  </si>
  <si>
    <t>N273, N355, N492</t>
  </si>
  <si>
    <t>with 1 frucose</t>
  </si>
  <si>
    <t>with 2 frucose</t>
  </si>
  <si>
    <t xml:space="preserve">WT </t>
  </si>
  <si>
    <t xml:space="preserve"> N273 </t>
  </si>
  <si>
    <t xml:space="preserve"> N273, N355</t>
  </si>
  <si>
    <t xml:space="preserve"> N273, N355, N492 </t>
  </si>
  <si>
    <t xml:space="preserve"> </t>
  </si>
  <si>
    <t>Glycan with 1 fucose</t>
  </si>
  <si>
    <t>Glycan with 2 fucose</t>
  </si>
  <si>
    <t xml:space="preserve">N273, N355, N492 </t>
  </si>
  <si>
    <r>
      <rPr>
        <sz val="16"/>
        <rFont val="Calibri"/>
        <family val="2"/>
        <scheme val="minor"/>
      </rPr>
      <t xml:space="preserve">at </t>
    </r>
    <r>
      <rPr>
        <b/>
        <i/>
        <sz val="16"/>
        <color rgb="FFFF0000"/>
        <rFont val="Calibri"/>
        <family val="2"/>
        <scheme val="minor"/>
      </rPr>
      <t>N365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glycan site</t>
    </r>
  </si>
  <si>
    <r>
      <t xml:space="preserve">at </t>
    </r>
    <r>
      <rPr>
        <i/>
        <sz val="16"/>
        <color rgb="FFFF0000"/>
        <rFont val="Calibri"/>
        <family val="2"/>
        <scheme val="minor"/>
      </rPr>
      <t>N424</t>
    </r>
    <r>
      <rPr>
        <sz val="16"/>
        <color theme="1"/>
        <rFont val="Calibri"/>
        <family val="2"/>
        <scheme val="minor"/>
      </rPr>
      <t xml:space="preserve"> glycan site</t>
    </r>
  </si>
  <si>
    <r>
      <rPr>
        <sz val="16"/>
        <rFont val="Calibri"/>
        <family val="2"/>
        <scheme val="minor"/>
      </rPr>
      <t xml:space="preserve">at </t>
    </r>
    <r>
      <rPr>
        <b/>
        <i/>
        <sz val="16"/>
        <color rgb="FFFF0000"/>
        <rFont val="Calibri"/>
        <family val="2"/>
        <scheme val="minor"/>
      </rPr>
      <t>N355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glycan site</t>
    </r>
  </si>
  <si>
    <r>
      <t xml:space="preserve">at </t>
    </r>
    <r>
      <rPr>
        <i/>
        <sz val="16"/>
        <color rgb="FFFF0000"/>
        <rFont val="Calibri"/>
        <family val="2"/>
        <scheme val="minor"/>
      </rPr>
      <t>N273</t>
    </r>
    <r>
      <rPr>
        <sz val="16"/>
        <color theme="1"/>
        <rFont val="Calibri"/>
        <family val="2"/>
        <scheme val="minor"/>
      </rPr>
      <t xml:space="preserve"> glycan site</t>
    </r>
  </si>
  <si>
    <r>
      <rPr>
        <sz val="16"/>
        <rFont val="Calibri"/>
        <family val="2"/>
        <scheme val="minor"/>
      </rPr>
      <t xml:space="preserve">at </t>
    </r>
    <r>
      <rPr>
        <i/>
        <sz val="16"/>
        <color rgb="FFFF0000"/>
        <rFont val="Calibri"/>
        <family val="2"/>
        <scheme val="minor"/>
      </rPr>
      <t>N381</t>
    </r>
    <r>
      <rPr>
        <sz val="16"/>
        <color theme="1"/>
        <rFont val="Calibri"/>
        <family val="2"/>
        <scheme val="minor"/>
      </rPr>
      <t xml:space="preserve"> glycan site</t>
    </r>
  </si>
  <si>
    <r>
      <t xml:space="preserve">at </t>
    </r>
    <r>
      <rPr>
        <i/>
        <sz val="16"/>
        <color rgb="FFFF0000"/>
        <rFont val="Calibri"/>
        <family val="2"/>
        <scheme val="minor"/>
      </rPr>
      <t>N506</t>
    </r>
    <r>
      <rPr>
        <sz val="16"/>
        <color theme="1"/>
        <rFont val="Calibri"/>
        <family val="2"/>
        <scheme val="minor"/>
      </rPr>
      <t xml:space="preserve"> glycan site</t>
    </r>
  </si>
  <si>
    <t xml:space="preserve">258F AspN  </t>
  </si>
  <si>
    <t xml:space="preserve">255I  AspN </t>
  </si>
  <si>
    <t>259 AspN</t>
  </si>
  <si>
    <t xml:space="preserve">259    AspN </t>
  </si>
  <si>
    <t xml:space="preserve">256 AspN </t>
  </si>
  <si>
    <t>Sample name</t>
  </si>
  <si>
    <t>Sample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</si>
</sst>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sz val="11"/>
      <name val="Arial Unicode MS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right" wrapText="1" readingOrder="1"/>
    </xf>
    <xf numFmtId="0" fontId="2" fillId="0" borderId="0" xfId="0" applyFont="1" applyFill="1"/>
    <xf numFmtId="0" fontId="4" fillId="0" borderId="2" xfId="0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 readingOrder="1"/>
    </xf>
    <xf numFmtId="0" fontId="0" fillId="0" borderId="1" xfId="0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3" xfId="0" applyFill="1" applyBorder="1"/>
    <xf numFmtId="0" fontId="1" fillId="0" borderId="3" xfId="0" applyFont="1" applyFill="1" applyBorder="1"/>
    <xf numFmtId="0" fontId="1" fillId="0" borderId="1" xfId="0" applyFont="1" applyFill="1" applyBorder="1"/>
    <xf numFmtId="0" fontId="0" fillId="0" borderId="0" xfId="0" applyFont="1"/>
    <xf numFmtId="0" fontId="0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8" fillId="0" borderId="1" xfId="0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 applyFill="1" applyAlignment="1">
      <alignment wrapText="1"/>
    </xf>
    <xf numFmtId="0" fontId="9" fillId="0" borderId="0" xfId="0" applyFont="1"/>
    <xf numFmtId="0" fontId="0" fillId="0" borderId="0" xfId="0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4" xfId="0" applyFont="1" applyFill="1" applyBorder="1"/>
    <xf numFmtId="0" fontId="10" fillId="0" borderId="0" xfId="0" applyFont="1" applyFill="1" applyBorder="1"/>
    <xf numFmtId="0" fontId="9" fillId="2" borderId="1" xfId="0" applyFont="1" applyFill="1" applyBorder="1"/>
    <xf numFmtId="0" fontId="10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opLeftCell="A6" workbookViewId="0">
      <selection sqref="A1:XFD1"/>
    </sheetView>
  </sheetViews>
  <sheetFormatPr defaultColWidth="11.85546875" defaultRowHeight="15"/>
  <cols>
    <col min="1" max="1" width="27.140625" style="4" customWidth="1"/>
    <col min="2" max="2" width="11.85546875" style="4"/>
    <col min="3" max="3" width="8.85546875" style="4" customWidth="1"/>
    <col min="4" max="4" width="8.5703125" style="4" customWidth="1"/>
    <col min="5" max="9" width="11.85546875" style="4"/>
    <col min="10" max="10" width="16.85546875" style="4" customWidth="1"/>
    <col min="11" max="11" width="10.42578125" style="4" customWidth="1"/>
    <col min="12" max="12" width="20.5703125" style="4" customWidth="1"/>
    <col min="13" max="16384" width="11.85546875" style="4"/>
  </cols>
  <sheetData>
    <row r="1" spans="1:14" s="35" customFormat="1" ht="48" customHeight="1" thickBot="1">
      <c r="A1" s="32" t="s">
        <v>0</v>
      </c>
      <c r="B1" s="32" t="s">
        <v>1</v>
      </c>
      <c r="C1" s="33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4" t="s">
        <v>7</v>
      </c>
      <c r="I1" s="34" t="s">
        <v>8</v>
      </c>
      <c r="J1" s="32" t="s">
        <v>9</v>
      </c>
      <c r="K1" s="32" t="s">
        <v>10</v>
      </c>
      <c r="L1" s="32" t="s">
        <v>11</v>
      </c>
    </row>
    <row r="2" spans="1:14" ht="15.75" thickBot="1">
      <c r="A2" s="2" t="s">
        <v>12</v>
      </c>
      <c r="B2" s="2">
        <v>1263.2007000000001</v>
      </c>
      <c r="C2" s="2">
        <v>3</v>
      </c>
      <c r="D2" s="2">
        <v>12</v>
      </c>
      <c r="E2" s="2">
        <f t="shared" ref="E2:E33" si="0">B2*C2-1.007*C2</f>
        <v>3786.5810999999999</v>
      </c>
      <c r="F2" s="2">
        <v>3786.59872</v>
      </c>
      <c r="G2" s="2">
        <f>E2-F2</f>
        <v>-1.7620000000079017E-2</v>
      </c>
      <c r="H2" s="2">
        <v>2017.95922</v>
      </c>
      <c r="I2" s="2">
        <v>1768.6395</v>
      </c>
      <c r="J2" s="2" t="s">
        <v>13</v>
      </c>
      <c r="K2" s="2" t="s">
        <v>14</v>
      </c>
      <c r="L2" s="3" t="s">
        <v>15</v>
      </c>
      <c r="N2" s="5"/>
    </row>
    <row r="3" spans="1:14" ht="15.75" thickBot="1">
      <c r="A3" s="2" t="s">
        <v>12</v>
      </c>
      <c r="B3" s="2">
        <v>1311.8862999999999</v>
      </c>
      <c r="C3" s="2">
        <v>3</v>
      </c>
      <c r="D3" s="2">
        <v>12</v>
      </c>
      <c r="E3" s="2">
        <f t="shared" si="0"/>
        <v>3932.6378999999993</v>
      </c>
      <c r="F3" s="2">
        <v>3932.6566200000002</v>
      </c>
      <c r="G3" s="2">
        <f t="shared" ref="G3:G66" si="1">E3-F3</f>
        <v>-1.8720000000939763E-2</v>
      </c>
      <c r="H3" s="2">
        <v>2017.95922</v>
      </c>
      <c r="I3" s="2">
        <v>1914.6974000000002</v>
      </c>
      <c r="J3" s="2" t="s">
        <v>16</v>
      </c>
      <c r="K3" s="2" t="s">
        <v>14</v>
      </c>
      <c r="L3" s="3" t="s">
        <v>15</v>
      </c>
      <c r="N3" s="5"/>
    </row>
    <row r="4" spans="1:14" ht="15.75" thickBot="1">
      <c r="A4" s="2" t="s">
        <v>12</v>
      </c>
      <c r="B4" s="2">
        <v>1384.9137000000001</v>
      </c>
      <c r="C4" s="2">
        <v>3</v>
      </c>
      <c r="D4" s="2">
        <v>12</v>
      </c>
      <c r="E4" s="2">
        <f t="shared" si="0"/>
        <v>4151.7201000000005</v>
      </c>
      <c r="F4" s="2">
        <v>4151.73092</v>
      </c>
      <c r="G4" s="2">
        <f t="shared" si="1"/>
        <v>-1.081999999951222E-2</v>
      </c>
      <c r="H4" s="2">
        <v>2017.95922</v>
      </c>
      <c r="I4" s="2">
        <v>2133.7717000000002</v>
      </c>
      <c r="J4" s="2" t="s">
        <v>17</v>
      </c>
      <c r="K4" s="2" t="s">
        <v>14</v>
      </c>
      <c r="L4" s="3" t="s">
        <v>15</v>
      </c>
      <c r="N4" s="5"/>
    </row>
    <row r="5" spans="1:14" ht="15.75" thickBot="1">
      <c r="A5" s="2" t="s">
        <v>12</v>
      </c>
      <c r="B5" s="2">
        <v>1336.2280000000001</v>
      </c>
      <c r="C5" s="2">
        <v>3</v>
      </c>
      <c r="D5" s="2">
        <v>12</v>
      </c>
      <c r="E5" s="2">
        <f t="shared" si="0"/>
        <v>4005.663</v>
      </c>
      <c r="F5" s="2">
        <v>4005.6730199999997</v>
      </c>
      <c r="G5" s="2">
        <f t="shared" si="1"/>
        <v>-1.0019999999713036E-2</v>
      </c>
      <c r="H5" s="2">
        <v>2017.95922</v>
      </c>
      <c r="I5" s="2">
        <v>1987.7137999999998</v>
      </c>
      <c r="J5" s="2" t="s">
        <v>18</v>
      </c>
      <c r="K5" s="2" t="s">
        <v>14</v>
      </c>
      <c r="L5" s="3" t="s">
        <v>15</v>
      </c>
      <c r="N5" s="5"/>
    </row>
    <row r="6" spans="1:14" ht="15.75" thickBot="1">
      <c r="A6" s="2" t="s">
        <v>12</v>
      </c>
      <c r="B6" s="2">
        <v>1433.5993000000001</v>
      </c>
      <c r="C6" s="2">
        <v>3</v>
      </c>
      <c r="D6" s="2">
        <v>12</v>
      </c>
      <c r="E6" s="2">
        <f t="shared" si="0"/>
        <v>4297.7769000000008</v>
      </c>
      <c r="F6" s="2">
        <v>4297.7888199999998</v>
      </c>
      <c r="G6" s="2">
        <f t="shared" si="1"/>
        <v>-1.1919999999008724E-2</v>
      </c>
      <c r="H6" s="2">
        <v>2017.95922</v>
      </c>
      <c r="I6" s="2">
        <v>2279.8296</v>
      </c>
      <c r="J6" s="2" t="s">
        <v>19</v>
      </c>
      <c r="K6" s="2" t="s">
        <v>14</v>
      </c>
      <c r="L6" s="3" t="s">
        <v>15</v>
      </c>
      <c r="N6" s="5"/>
    </row>
    <row r="7" spans="1:14" ht="15.75" thickBot="1">
      <c r="A7" s="2" t="s">
        <v>12</v>
      </c>
      <c r="B7" s="2">
        <v>1506.6237000000001</v>
      </c>
      <c r="C7" s="2">
        <v>3</v>
      </c>
      <c r="D7" s="2">
        <v>12</v>
      </c>
      <c r="E7" s="2">
        <f t="shared" si="0"/>
        <v>4516.8501000000006</v>
      </c>
      <c r="F7" s="2">
        <v>4516.86312</v>
      </c>
      <c r="G7" s="2">
        <f t="shared" si="1"/>
        <v>-1.3019999999414722E-2</v>
      </c>
      <c r="H7" s="2">
        <v>2017.95922</v>
      </c>
      <c r="I7" s="2">
        <v>2498.9039000000002</v>
      </c>
      <c r="J7" s="2" t="s">
        <v>20</v>
      </c>
      <c r="K7" s="2" t="s">
        <v>14</v>
      </c>
      <c r="L7" s="3" t="s">
        <v>15</v>
      </c>
      <c r="N7" s="5"/>
    </row>
    <row r="8" spans="1:14" ht="15.75" thickBot="1">
      <c r="A8" s="2" t="s">
        <v>12</v>
      </c>
      <c r="B8" s="2">
        <v>1130.2194</v>
      </c>
      <c r="C8" s="2">
        <v>4</v>
      </c>
      <c r="D8" s="2">
        <v>12</v>
      </c>
      <c r="E8" s="2">
        <f t="shared" si="0"/>
        <v>4516.8495999999996</v>
      </c>
      <c r="F8" s="2">
        <v>4516.86312</v>
      </c>
      <c r="G8" s="2">
        <f t="shared" si="1"/>
        <v>-1.352000000042608E-2</v>
      </c>
      <c r="H8" s="2">
        <v>2017.95922</v>
      </c>
      <c r="I8" s="2">
        <v>2498.9039000000002</v>
      </c>
      <c r="J8" s="2" t="s">
        <v>20</v>
      </c>
      <c r="K8" s="2" t="s">
        <v>14</v>
      </c>
      <c r="L8" s="3" t="s">
        <v>15</v>
      </c>
      <c r="N8" s="5"/>
    </row>
    <row r="9" spans="1:14" ht="15.75" thickBot="1">
      <c r="A9" s="2" t="s">
        <v>12</v>
      </c>
      <c r="B9" s="2">
        <v>1555.3092999999999</v>
      </c>
      <c r="C9" s="2">
        <v>3</v>
      </c>
      <c r="D9" s="2">
        <v>12</v>
      </c>
      <c r="E9" s="2">
        <f t="shared" si="0"/>
        <v>4662.9069</v>
      </c>
      <c r="F9" s="2">
        <v>4662.9210199999998</v>
      </c>
      <c r="G9" s="2">
        <f t="shared" si="1"/>
        <v>-1.411999999982072E-2</v>
      </c>
      <c r="H9" s="2">
        <v>2017.95922</v>
      </c>
      <c r="I9" s="2">
        <v>2644.9618</v>
      </c>
      <c r="J9" s="2" t="s">
        <v>21</v>
      </c>
      <c r="K9" s="2" t="s">
        <v>14</v>
      </c>
      <c r="L9" s="3" t="s">
        <v>15</v>
      </c>
      <c r="N9" s="5"/>
    </row>
    <row r="10" spans="1:14" ht="15.75" thickBot="1">
      <c r="A10" s="2" t="s">
        <v>12</v>
      </c>
      <c r="B10" s="2">
        <v>1221.5062</v>
      </c>
      <c r="C10" s="2">
        <v>4</v>
      </c>
      <c r="D10" s="2">
        <v>12</v>
      </c>
      <c r="E10" s="2">
        <f t="shared" si="0"/>
        <v>4881.9967999999999</v>
      </c>
      <c r="F10" s="2">
        <v>4881.99532</v>
      </c>
      <c r="G10" s="2">
        <f t="shared" si="1"/>
        <v>1.479999999901338E-3</v>
      </c>
      <c r="H10" s="2">
        <v>2017.95922</v>
      </c>
      <c r="I10" s="2">
        <v>2864.0361000000003</v>
      </c>
      <c r="J10" s="2" t="s">
        <v>22</v>
      </c>
      <c r="K10" s="2" t="s">
        <v>14</v>
      </c>
      <c r="L10" s="3" t="s">
        <v>15</v>
      </c>
      <c r="N10" s="5"/>
    </row>
    <row r="11" spans="1:14" ht="15.75" thickBot="1">
      <c r="A11" s="2" t="s">
        <v>12</v>
      </c>
      <c r="B11" s="2">
        <v>1628.3298</v>
      </c>
      <c r="C11" s="2">
        <v>3</v>
      </c>
      <c r="D11" s="2">
        <v>12</v>
      </c>
      <c r="E11" s="2">
        <f t="shared" si="0"/>
        <v>4881.9684000000007</v>
      </c>
      <c r="F11" s="2">
        <v>4881.99532</v>
      </c>
      <c r="G11" s="2">
        <f t="shared" si="1"/>
        <v>-2.6919999999336142E-2</v>
      </c>
      <c r="H11" s="2">
        <v>2017.95922</v>
      </c>
      <c r="I11" s="2">
        <v>2864.0361000000003</v>
      </c>
      <c r="J11" s="2" t="s">
        <v>22</v>
      </c>
      <c r="K11" s="2" t="s">
        <v>14</v>
      </c>
      <c r="L11" s="3" t="s">
        <v>15</v>
      </c>
      <c r="N11" s="5"/>
    </row>
    <row r="12" spans="1:14" ht="15.75" thickBot="1">
      <c r="A12" s="2" t="s">
        <v>12</v>
      </c>
      <c r="B12" s="2">
        <v>1677.0130999999999</v>
      </c>
      <c r="C12" s="2">
        <v>3</v>
      </c>
      <c r="D12" s="2">
        <v>12</v>
      </c>
      <c r="E12" s="2">
        <f t="shared" si="0"/>
        <v>5028.0182999999997</v>
      </c>
      <c r="F12" s="2">
        <v>5028.0532199999998</v>
      </c>
      <c r="G12" s="2">
        <f t="shared" si="1"/>
        <v>-3.4920000000056461E-2</v>
      </c>
      <c r="H12" s="2">
        <v>2017.95922</v>
      </c>
      <c r="I12" s="2">
        <v>3010.0940000000001</v>
      </c>
      <c r="J12" s="2" t="s">
        <v>23</v>
      </c>
      <c r="K12" s="2" t="s">
        <v>14</v>
      </c>
      <c r="L12" s="3" t="s">
        <v>15</v>
      </c>
      <c r="N12" s="5"/>
    </row>
    <row r="13" spans="1:14" ht="15.75" thickBot="1">
      <c r="A13" s="2" t="s">
        <v>12</v>
      </c>
      <c r="B13" s="2">
        <v>1750.05</v>
      </c>
      <c r="C13" s="2">
        <v>3</v>
      </c>
      <c r="D13" s="2">
        <v>12</v>
      </c>
      <c r="E13" s="2">
        <f t="shared" si="0"/>
        <v>5247.1289999999999</v>
      </c>
      <c r="F13" s="2">
        <v>5247.12752</v>
      </c>
      <c r="G13" s="2">
        <f t="shared" si="1"/>
        <v>1.479999999901338E-3</v>
      </c>
      <c r="H13" s="2">
        <v>2017.95922</v>
      </c>
      <c r="I13" s="2">
        <v>3229.1683000000003</v>
      </c>
      <c r="J13" s="2" t="s">
        <v>24</v>
      </c>
      <c r="K13" s="2" t="s">
        <v>14</v>
      </c>
      <c r="L13" s="3" t="s">
        <v>15</v>
      </c>
      <c r="N13" s="5"/>
    </row>
    <row r="14" spans="1:14" ht="15.75" thickBot="1">
      <c r="A14" s="2" t="s">
        <v>12</v>
      </c>
      <c r="B14" s="2">
        <v>1312.7879</v>
      </c>
      <c r="C14" s="2">
        <v>4</v>
      </c>
      <c r="D14" s="2">
        <v>12</v>
      </c>
      <c r="E14" s="2">
        <f t="shared" si="0"/>
        <v>5247.1235999999999</v>
      </c>
      <c r="F14" s="2">
        <v>5247.12752</v>
      </c>
      <c r="G14" s="2">
        <f t="shared" si="1"/>
        <v>-3.9200000001073931E-3</v>
      </c>
      <c r="H14" s="2">
        <v>2017.95922</v>
      </c>
      <c r="I14" s="2">
        <v>3229.1683000000003</v>
      </c>
      <c r="J14" s="2" t="s">
        <v>24</v>
      </c>
      <c r="K14" s="2" t="s">
        <v>14</v>
      </c>
      <c r="L14" s="3" t="s">
        <v>15</v>
      </c>
      <c r="N14" s="5"/>
    </row>
    <row r="15" spans="1:14" ht="15.75" thickBot="1">
      <c r="A15" s="2" t="s">
        <v>12</v>
      </c>
      <c r="B15" s="2">
        <v>1349.3012000000001</v>
      </c>
      <c r="C15" s="2">
        <v>4</v>
      </c>
      <c r="D15" s="2">
        <v>12</v>
      </c>
      <c r="E15" s="2">
        <f t="shared" si="0"/>
        <v>5393.1768000000002</v>
      </c>
      <c r="F15" s="2">
        <v>5393.1854199999998</v>
      </c>
      <c r="G15" s="2">
        <f t="shared" si="1"/>
        <v>-8.6199999996097176E-3</v>
      </c>
      <c r="H15" s="2">
        <v>2017.95922</v>
      </c>
      <c r="I15" s="2">
        <v>3375.2262000000001</v>
      </c>
      <c r="J15" s="2" t="s">
        <v>25</v>
      </c>
      <c r="K15" s="2" t="s">
        <v>14</v>
      </c>
      <c r="L15" s="3" t="s">
        <v>15</v>
      </c>
      <c r="N15" s="5"/>
    </row>
    <row r="16" spans="1:14" ht="15.75" thickBot="1">
      <c r="A16" s="2" t="s">
        <v>12</v>
      </c>
      <c r="B16" s="2">
        <v>1404.0659000000001</v>
      </c>
      <c r="C16" s="2">
        <v>4</v>
      </c>
      <c r="D16" s="2">
        <v>12</v>
      </c>
      <c r="E16" s="2">
        <f t="shared" si="0"/>
        <v>5612.2356</v>
      </c>
      <c r="F16" s="2">
        <v>5612.25972</v>
      </c>
      <c r="G16" s="2">
        <f t="shared" si="1"/>
        <v>-2.4120000000038999E-2</v>
      </c>
      <c r="H16" s="2">
        <v>2017.95922</v>
      </c>
      <c r="I16" s="2">
        <v>3594.3005000000003</v>
      </c>
      <c r="J16" s="2" t="s">
        <v>26</v>
      </c>
      <c r="K16" s="2" t="s">
        <v>14</v>
      </c>
      <c r="L16" s="3" t="s">
        <v>15</v>
      </c>
      <c r="N16" s="5"/>
    </row>
    <row r="17" spans="1:14" ht="15.75" thickBot="1">
      <c r="A17" s="2" t="s">
        <v>12</v>
      </c>
      <c r="B17" s="2">
        <v>1440.58015</v>
      </c>
      <c r="C17" s="2">
        <v>4</v>
      </c>
      <c r="D17" s="2">
        <v>12</v>
      </c>
      <c r="E17" s="2">
        <f t="shared" si="0"/>
        <v>5758.2925999999998</v>
      </c>
      <c r="F17" s="2">
        <v>5758.3176199999998</v>
      </c>
      <c r="G17" s="2">
        <f t="shared" si="1"/>
        <v>-2.5020000000040454E-2</v>
      </c>
      <c r="H17" s="2">
        <v>2017.95922</v>
      </c>
      <c r="I17" s="2">
        <v>3740.3584000000001</v>
      </c>
      <c r="J17" s="2" t="s">
        <v>27</v>
      </c>
      <c r="K17" s="2" t="s">
        <v>14</v>
      </c>
      <c r="L17" s="3" t="s">
        <v>15</v>
      </c>
      <c r="N17" s="5"/>
    </row>
    <row r="18" spans="1:14" ht="15.75" thickBot="1">
      <c r="A18" s="2" t="s">
        <v>12</v>
      </c>
      <c r="B18" s="2">
        <v>1495.3506500000001</v>
      </c>
      <c r="C18" s="2">
        <v>4</v>
      </c>
      <c r="D18" s="2">
        <v>12</v>
      </c>
      <c r="E18" s="2">
        <f t="shared" si="0"/>
        <v>5977.3746000000001</v>
      </c>
      <c r="F18" s="2">
        <v>5977.39192</v>
      </c>
      <c r="G18" s="2">
        <f t="shared" si="1"/>
        <v>-1.7319999999926949E-2</v>
      </c>
      <c r="H18" s="2">
        <v>2017.95922</v>
      </c>
      <c r="I18" s="2">
        <v>3959.4327000000003</v>
      </c>
      <c r="J18" s="2" t="s">
        <v>28</v>
      </c>
      <c r="K18" s="2" t="s">
        <v>14</v>
      </c>
      <c r="L18" s="3" t="s">
        <v>15</v>
      </c>
      <c r="N18" s="5"/>
    </row>
    <row r="19" spans="1:14" ht="30.75" thickBot="1">
      <c r="A19" s="2" t="s">
        <v>29</v>
      </c>
      <c r="B19" s="2">
        <v>887.00310000000002</v>
      </c>
      <c r="C19" s="2">
        <v>3</v>
      </c>
      <c r="D19" s="2">
        <v>1.5</v>
      </c>
      <c r="E19" s="2">
        <f t="shared" si="0"/>
        <v>2657.9883</v>
      </c>
      <c r="F19" s="2">
        <v>2657.99476</v>
      </c>
      <c r="G19" s="2">
        <f t="shared" si="1"/>
        <v>-6.4600000000609725E-3</v>
      </c>
      <c r="H19" s="2">
        <v>524.22306000000003</v>
      </c>
      <c r="I19" s="2">
        <v>2133.7717000000002</v>
      </c>
      <c r="J19" s="2" t="s">
        <v>17</v>
      </c>
      <c r="K19" s="2" t="s">
        <v>30</v>
      </c>
      <c r="L19" s="3" t="s">
        <v>31</v>
      </c>
      <c r="N19" s="5"/>
    </row>
    <row r="20" spans="1:14" ht="30.75" thickBot="1">
      <c r="A20" s="2" t="s">
        <v>29</v>
      </c>
      <c r="B20" s="2">
        <v>1008.7161</v>
      </c>
      <c r="C20" s="2">
        <v>3</v>
      </c>
      <c r="D20" s="2">
        <v>1.5</v>
      </c>
      <c r="E20" s="2">
        <f t="shared" si="0"/>
        <v>3023.1272999999997</v>
      </c>
      <c r="F20" s="2">
        <v>3023.1269599999996</v>
      </c>
      <c r="G20" s="2">
        <f t="shared" si="1"/>
        <v>3.4000000005107722E-4</v>
      </c>
      <c r="H20" s="2">
        <v>524.22306000000003</v>
      </c>
      <c r="I20" s="2">
        <v>2498.9038999999993</v>
      </c>
      <c r="J20" s="2" t="s">
        <v>20</v>
      </c>
      <c r="K20" s="2" t="s">
        <v>30</v>
      </c>
      <c r="L20" s="3" t="s">
        <v>31</v>
      </c>
      <c r="N20" s="5"/>
    </row>
    <row r="21" spans="1:14" ht="30.75" thickBot="1">
      <c r="A21" s="2" t="s">
        <v>29</v>
      </c>
      <c r="B21" s="2">
        <v>1057.4021</v>
      </c>
      <c r="C21" s="2">
        <v>3</v>
      </c>
      <c r="D21" s="2">
        <v>1.5</v>
      </c>
      <c r="E21" s="2">
        <f t="shared" si="0"/>
        <v>3169.1852999999996</v>
      </c>
      <c r="F21" s="2">
        <v>3169.1848599999998</v>
      </c>
      <c r="G21" s="2">
        <f t="shared" si="1"/>
        <v>4.3999999979860149E-4</v>
      </c>
      <c r="H21" s="2">
        <v>524.22306000000003</v>
      </c>
      <c r="I21" s="2">
        <v>2644.9618</v>
      </c>
      <c r="J21" s="2" t="s">
        <v>21</v>
      </c>
      <c r="K21" s="2" t="s">
        <v>30</v>
      </c>
      <c r="L21" s="3" t="s">
        <v>31</v>
      </c>
      <c r="N21" s="5"/>
    </row>
    <row r="22" spans="1:14" ht="30.75" thickBot="1">
      <c r="A22" s="2" t="s">
        <v>29</v>
      </c>
      <c r="B22" s="2">
        <v>1130.4291000000001</v>
      </c>
      <c r="C22" s="2">
        <v>3</v>
      </c>
      <c r="D22" s="2">
        <v>1.5</v>
      </c>
      <c r="E22" s="2">
        <f t="shared" si="0"/>
        <v>3388.2662999999998</v>
      </c>
      <c r="F22" s="2">
        <v>3388.2591599999996</v>
      </c>
      <c r="G22" s="2">
        <f t="shared" si="1"/>
        <v>7.140000000163127E-3</v>
      </c>
      <c r="H22" s="2">
        <v>524.22306000000003</v>
      </c>
      <c r="I22" s="2">
        <v>2864.0360999999994</v>
      </c>
      <c r="J22" s="2" t="s">
        <v>22</v>
      </c>
      <c r="K22" s="2" t="s">
        <v>30</v>
      </c>
      <c r="L22" s="3" t="s">
        <v>31</v>
      </c>
      <c r="N22" s="5"/>
    </row>
    <row r="23" spans="1:14" ht="30.75" thickBot="1">
      <c r="A23" s="2" t="s">
        <v>29</v>
      </c>
      <c r="B23" s="2">
        <v>1179.1147000000001</v>
      </c>
      <c r="C23" s="2">
        <v>3</v>
      </c>
      <c r="D23" s="2">
        <v>1.5</v>
      </c>
      <c r="E23" s="2">
        <f t="shared" si="0"/>
        <v>3534.3231000000001</v>
      </c>
      <c r="F23" s="2">
        <v>3534.3170599999999</v>
      </c>
      <c r="G23" s="2">
        <f t="shared" si="1"/>
        <v>6.0400000002118759E-3</v>
      </c>
      <c r="H23" s="2">
        <v>524.22306000000003</v>
      </c>
      <c r="I23" s="2">
        <v>3010.0940000000001</v>
      </c>
      <c r="J23" s="2" t="s">
        <v>23</v>
      </c>
      <c r="K23" s="2" t="s">
        <v>30</v>
      </c>
      <c r="L23" s="3" t="s">
        <v>31</v>
      </c>
      <c r="N23" s="5"/>
    </row>
    <row r="24" spans="1:14" ht="30.75" thickBot="1">
      <c r="A24" s="2" t="s">
        <v>29</v>
      </c>
      <c r="B24" s="2">
        <v>1252.1344999999999</v>
      </c>
      <c r="C24" s="2">
        <v>3</v>
      </c>
      <c r="D24" s="2">
        <v>1.5</v>
      </c>
      <c r="E24" s="2">
        <f t="shared" si="0"/>
        <v>3753.3824999999993</v>
      </c>
      <c r="F24" s="2">
        <v>3753.3913599999996</v>
      </c>
      <c r="G24" s="2">
        <f t="shared" si="1"/>
        <v>-8.8600000003680179E-3</v>
      </c>
      <c r="H24" s="2">
        <v>524.22306000000003</v>
      </c>
      <c r="I24" s="2">
        <v>3229.1682999999994</v>
      </c>
      <c r="J24" s="2" t="s">
        <v>24</v>
      </c>
      <c r="K24" s="2" t="s">
        <v>30</v>
      </c>
      <c r="L24" s="3" t="s">
        <v>31</v>
      </c>
      <c r="N24" s="5"/>
    </row>
    <row r="25" spans="1:14" ht="30.75" thickBot="1">
      <c r="A25" s="2" t="s">
        <v>29</v>
      </c>
      <c r="B25" s="2">
        <v>1300.8200999999999</v>
      </c>
      <c r="C25" s="2">
        <v>3</v>
      </c>
      <c r="D25" s="2">
        <v>1.5</v>
      </c>
      <c r="E25" s="2">
        <f t="shared" si="0"/>
        <v>3899.4392999999995</v>
      </c>
      <c r="F25" s="2">
        <v>3899.4492599999999</v>
      </c>
      <c r="G25" s="2">
        <f t="shared" si="1"/>
        <v>-9.960000000319269E-3</v>
      </c>
      <c r="H25" s="2">
        <v>524.22306000000003</v>
      </c>
      <c r="I25" s="2">
        <v>3375.2262000000001</v>
      </c>
      <c r="J25" s="2" t="s">
        <v>25</v>
      </c>
      <c r="K25" s="2" t="s">
        <v>30</v>
      </c>
      <c r="L25" s="3" t="s">
        <v>31</v>
      </c>
      <c r="N25" s="5"/>
    </row>
    <row r="26" spans="1:14" ht="30.75" thickBot="1">
      <c r="A26" s="2" t="s">
        <v>29</v>
      </c>
      <c r="B26" s="2">
        <v>1373.8474999999999</v>
      </c>
      <c r="C26" s="2">
        <v>3</v>
      </c>
      <c r="D26" s="2">
        <v>1.5</v>
      </c>
      <c r="E26" s="2">
        <f t="shared" si="0"/>
        <v>4118.5214999999998</v>
      </c>
      <c r="F26" s="2">
        <v>4118.5235599999996</v>
      </c>
      <c r="G26" s="2">
        <f t="shared" si="1"/>
        <v>-2.0599999998012208E-3</v>
      </c>
      <c r="H26" s="2">
        <v>524.22306000000003</v>
      </c>
      <c r="I26" s="2">
        <v>3594.3004999999994</v>
      </c>
      <c r="J26" s="2" t="s">
        <v>26</v>
      </c>
      <c r="K26" s="2" t="s">
        <v>30</v>
      </c>
      <c r="L26" s="3" t="s">
        <v>31</v>
      </c>
      <c r="N26" s="5"/>
    </row>
    <row r="27" spans="1:14" ht="30.75" thickBot="1">
      <c r="A27" s="2" t="s">
        <v>29</v>
      </c>
      <c r="B27" s="2">
        <v>1422.5331000000001</v>
      </c>
      <c r="C27" s="2">
        <v>3</v>
      </c>
      <c r="D27" s="2">
        <v>1.5</v>
      </c>
      <c r="E27" s="2">
        <f t="shared" si="0"/>
        <v>4264.5783000000001</v>
      </c>
      <c r="F27" s="2">
        <v>4264.5814599999994</v>
      </c>
      <c r="G27" s="2">
        <f t="shared" si="1"/>
        <v>-3.1599999992977246E-3</v>
      </c>
      <c r="H27" s="2">
        <v>524.22306000000003</v>
      </c>
      <c r="I27" s="2">
        <v>3740.3583999999992</v>
      </c>
      <c r="J27" s="2" t="s">
        <v>27</v>
      </c>
      <c r="K27" s="2" t="s">
        <v>30</v>
      </c>
      <c r="L27" s="3" t="s">
        <v>31</v>
      </c>
      <c r="N27" s="5"/>
    </row>
    <row r="28" spans="1:14" ht="30.75" thickBot="1">
      <c r="A28" s="2" t="s">
        <v>29</v>
      </c>
      <c r="B28" s="2">
        <v>1495.5604999999998</v>
      </c>
      <c r="C28" s="2">
        <v>3</v>
      </c>
      <c r="D28" s="2">
        <v>1.5</v>
      </c>
      <c r="E28" s="2">
        <f t="shared" si="0"/>
        <v>4483.6605</v>
      </c>
      <c r="F28" s="2">
        <v>4483.6557599999996</v>
      </c>
      <c r="G28" s="2">
        <f t="shared" si="1"/>
        <v>4.7400000003108289E-3</v>
      </c>
      <c r="H28" s="2">
        <v>524.22306000000003</v>
      </c>
      <c r="I28" s="2">
        <v>3959.4326999999994</v>
      </c>
      <c r="J28" s="2" t="s">
        <v>28</v>
      </c>
      <c r="K28" s="2" t="s">
        <v>30</v>
      </c>
      <c r="L28" s="3" t="s">
        <v>31</v>
      </c>
      <c r="N28" s="5"/>
    </row>
    <row r="29" spans="1:14" ht="30.75" thickBot="1">
      <c r="A29" s="2" t="s">
        <v>29</v>
      </c>
      <c r="B29" s="2">
        <v>1121.9203</v>
      </c>
      <c r="C29" s="2">
        <v>4</v>
      </c>
      <c r="D29" s="2">
        <v>1.5</v>
      </c>
      <c r="E29" s="2">
        <f t="shared" si="0"/>
        <v>4483.6531999999997</v>
      </c>
      <c r="F29" s="2">
        <v>4483.6557599999996</v>
      </c>
      <c r="G29" s="2">
        <f t="shared" si="1"/>
        <v>-2.5599999999030842E-3</v>
      </c>
      <c r="H29" s="2">
        <v>524.22306000000003</v>
      </c>
      <c r="I29" s="2">
        <v>3959.4326999999994</v>
      </c>
      <c r="J29" s="2" t="s">
        <v>28</v>
      </c>
      <c r="K29" s="2" t="s">
        <v>30</v>
      </c>
      <c r="L29" s="3" t="s">
        <v>31</v>
      </c>
      <c r="N29" s="5"/>
    </row>
    <row r="30" spans="1:14" ht="30.75" thickBot="1">
      <c r="A30" s="2" t="s">
        <v>29</v>
      </c>
      <c r="B30" s="2">
        <v>1544.2461000000001</v>
      </c>
      <c r="C30" s="2">
        <v>3</v>
      </c>
      <c r="D30" s="2">
        <v>1.5</v>
      </c>
      <c r="E30" s="2">
        <f t="shared" si="0"/>
        <v>4629.7173000000003</v>
      </c>
      <c r="F30" s="2">
        <v>4629.7136599999994</v>
      </c>
      <c r="G30" s="2">
        <f t="shared" si="1"/>
        <v>3.6400000008143252E-3</v>
      </c>
      <c r="H30" s="2">
        <v>524.22306000000003</v>
      </c>
      <c r="I30" s="2">
        <v>4105.4905999999992</v>
      </c>
      <c r="J30" s="2" t="s">
        <v>32</v>
      </c>
      <c r="K30" s="2" t="s">
        <v>30</v>
      </c>
      <c r="L30" s="3" t="s">
        <v>31</v>
      </c>
      <c r="N30" s="5"/>
    </row>
    <row r="31" spans="1:14" ht="30.75" thickBot="1">
      <c r="A31" s="2" t="s">
        <v>29</v>
      </c>
      <c r="B31" s="2">
        <v>1617.2734999999998</v>
      </c>
      <c r="C31" s="2">
        <v>3</v>
      </c>
      <c r="D31" s="2">
        <v>1.5</v>
      </c>
      <c r="E31" s="2">
        <f t="shared" si="0"/>
        <v>4848.7995000000001</v>
      </c>
      <c r="F31" s="2">
        <v>4848.7879599999997</v>
      </c>
      <c r="G31" s="2">
        <f t="shared" si="1"/>
        <v>1.1540000000422879E-2</v>
      </c>
      <c r="H31" s="2">
        <v>524.22306000000003</v>
      </c>
      <c r="I31" s="2">
        <v>4324.5648999999994</v>
      </c>
      <c r="J31" s="2" t="s">
        <v>33</v>
      </c>
      <c r="K31" s="2" t="s">
        <v>30</v>
      </c>
      <c r="L31" s="3" t="s">
        <v>31</v>
      </c>
      <c r="N31" s="5"/>
    </row>
    <row r="32" spans="1:14" ht="30.75" thickBot="1">
      <c r="A32" s="2" t="s">
        <v>29</v>
      </c>
      <c r="B32" s="2">
        <v>1213.2050999999999</v>
      </c>
      <c r="C32" s="2">
        <v>4</v>
      </c>
      <c r="D32" s="2">
        <v>1.5</v>
      </c>
      <c r="E32" s="2">
        <f t="shared" si="0"/>
        <v>4848.7923999999994</v>
      </c>
      <c r="F32" s="2">
        <v>4848.7879599999997</v>
      </c>
      <c r="G32" s="2">
        <f t="shared" si="1"/>
        <v>4.439999999704014E-3</v>
      </c>
      <c r="H32" s="2">
        <v>524.22306000000003</v>
      </c>
      <c r="I32" s="2">
        <v>4324.5648999999994</v>
      </c>
      <c r="J32" s="2" t="s">
        <v>33</v>
      </c>
      <c r="K32" s="2" t="s">
        <v>30</v>
      </c>
      <c r="L32" s="3" t="s">
        <v>31</v>
      </c>
      <c r="N32" s="5"/>
    </row>
    <row r="33" spans="1:14" ht="15.75" thickBot="1">
      <c r="A33" s="2" t="s">
        <v>34</v>
      </c>
      <c r="B33" s="2">
        <v>1689.7113999999999</v>
      </c>
      <c r="C33" s="2">
        <v>2</v>
      </c>
      <c r="D33" s="2">
        <v>16</v>
      </c>
      <c r="E33" s="2">
        <f t="shared" si="0"/>
        <v>3377.4087999999997</v>
      </c>
      <c r="F33" s="2">
        <v>3377.4178499999998</v>
      </c>
      <c r="G33" s="2">
        <f t="shared" si="1"/>
        <v>-9.0500000001156877E-3</v>
      </c>
      <c r="H33" s="2">
        <v>1608.77835</v>
      </c>
      <c r="I33" s="2">
        <v>1768.6394999999998</v>
      </c>
      <c r="J33" s="2" t="s">
        <v>13</v>
      </c>
      <c r="K33" s="2" t="s">
        <v>35</v>
      </c>
      <c r="L33" s="3" t="s">
        <v>36</v>
      </c>
      <c r="N33" s="5"/>
    </row>
    <row r="34" spans="1:14" ht="16.7" customHeight="1" thickBot="1">
      <c r="A34" s="2" t="s">
        <v>34</v>
      </c>
      <c r="B34" s="2">
        <v>1126.8076000000001</v>
      </c>
      <c r="C34" s="2">
        <v>3</v>
      </c>
      <c r="D34" s="2">
        <v>16</v>
      </c>
      <c r="E34" s="2">
        <f t="shared" ref="E34:E65" si="2">B34*C34-1.007*C34</f>
        <v>3377.4018000000001</v>
      </c>
      <c r="F34" s="2">
        <v>3377.4178499999998</v>
      </c>
      <c r="G34" s="2">
        <f t="shared" si="1"/>
        <v>-1.6049999999722786E-2</v>
      </c>
      <c r="H34" s="2">
        <v>1608.77835</v>
      </c>
      <c r="I34" s="2">
        <v>1768.6394999999998</v>
      </c>
      <c r="J34" s="2" t="s">
        <v>13</v>
      </c>
      <c r="K34" s="2" t="s">
        <v>35</v>
      </c>
      <c r="L34" s="3" t="s">
        <v>36</v>
      </c>
      <c r="N34" s="5"/>
    </row>
    <row r="35" spans="1:14" ht="15.75" thickBot="1">
      <c r="A35" s="2" t="s">
        <v>34</v>
      </c>
      <c r="B35" s="2">
        <v>1199.8340000000001</v>
      </c>
      <c r="C35" s="2">
        <v>3</v>
      </c>
      <c r="D35" s="2">
        <v>16</v>
      </c>
      <c r="E35" s="2">
        <f t="shared" si="2"/>
        <v>3596.4810000000002</v>
      </c>
      <c r="F35" s="2">
        <v>3596.4921499999996</v>
      </c>
      <c r="G35" s="2">
        <f t="shared" si="1"/>
        <v>-1.1149999999361171E-2</v>
      </c>
      <c r="H35" s="2">
        <v>1608.77835</v>
      </c>
      <c r="I35" s="2">
        <v>1987.7137999999995</v>
      </c>
      <c r="J35" s="2" t="s">
        <v>18</v>
      </c>
      <c r="K35" s="2" t="s">
        <v>35</v>
      </c>
      <c r="L35" s="3" t="s">
        <v>36</v>
      </c>
      <c r="N35" s="5"/>
    </row>
    <row r="36" spans="1:14" ht="15.75" thickBot="1">
      <c r="A36" s="2" t="s">
        <v>34</v>
      </c>
      <c r="B36" s="2">
        <f>(E35+4)/4</f>
        <v>900.12025000000006</v>
      </c>
      <c r="C36" s="2">
        <v>4</v>
      </c>
      <c r="D36" s="2">
        <v>16</v>
      </c>
      <c r="E36" s="2">
        <f t="shared" si="2"/>
        <v>3596.4530000000004</v>
      </c>
      <c r="F36" s="2">
        <v>3596.4921499999996</v>
      </c>
      <c r="G36" s="2">
        <f t="shared" si="1"/>
        <v>-3.9149999999153806E-2</v>
      </c>
      <c r="H36" s="2">
        <v>1608.77835</v>
      </c>
      <c r="I36" s="2">
        <v>1987.7137999999995</v>
      </c>
      <c r="J36" s="2" t="s">
        <v>18</v>
      </c>
      <c r="K36" s="2" t="s">
        <v>35</v>
      </c>
      <c r="L36" s="3" t="s">
        <v>36</v>
      </c>
      <c r="N36" s="5"/>
    </row>
    <row r="37" spans="1:14" ht="15.75" thickBot="1">
      <c r="A37" s="2" t="s">
        <v>34</v>
      </c>
      <c r="B37" s="2">
        <v>1248.5202999999999</v>
      </c>
      <c r="C37" s="2">
        <v>3</v>
      </c>
      <c r="D37" s="2">
        <v>16</v>
      </c>
      <c r="E37" s="2">
        <f t="shared" si="2"/>
        <v>3742.5398999999993</v>
      </c>
      <c r="F37" s="2">
        <v>3742.5500499999994</v>
      </c>
      <c r="G37" s="2">
        <f t="shared" si="1"/>
        <v>-1.0150000000066939E-2</v>
      </c>
      <c r="H37" s="2">
        <v>1608.77835</v>
      </c>
      <c r="I37" s="2">
        <v>2133.7716999999993</v>
      </c>
      <c r="J37" s="2" t="s">
        <v>17</v>
      </c>
      <c r="K37" s="2" t="s">
        <v>35</v>
      </c>
      <c r="L37" s="3" t="s">
        <v>36</v>
      </c>
      <c r="N37" s="5"/>
    </row>
    <row r="38" spans="1:14" ht="15.75" thickBot="1">
      <c r="A38" s="2" t="s">
        <v>34</v>
      </c>
      <c r="B38" s="2">
        <v>936.65</v>
      </c>
      <c r="C38" s="2">
        <v>4</v>
      </c>
      <c r="D38" s="2">
        <v>16</v>
      </c>
      <c r="E38" s="2">
        <f t="shared" si="2"/>
        <v>3742.5720000000001</v>
      </c>
      <c r="F38" s="2">
        <v>3742.5500499999994</v>
      </c>
      <c r="G38" s="2">
        <f t="shared" si="1"/>
        <v>2.1950000000742875E-2</v>
      </c>
      <c r="H38" s="2">
        <v>1608.77835</v>
      </c>
      <c r="I38" s="2">
        <v>2133.7716999999993</v>
      </c>
      <c r="J38" s="2" t="s">
        <v>17</v>
      </c>
      <c r="K38" s="2" t="s">
        <v>35</v>
      </c>
      <c r="L38" s="3" t="s">
        <v>36</v>
      </c>
      <c r="N38" s="5"/>
    </row>
    <row r="39" spans="1:14" ht="15.75" thickBot="1">
      <c r="A39" s="2" t="s">
        <v>34</v>
      </c>
      <c r="B39" s="2">
        <v>1297.2058999999999</v>
      </c>
      <c r="C39" s="2">
        <v>3</v>
      </c>
      <c r="D39" s="2">
        <v>16</v>
      </c>
      <c r="E39" s="2">
        <f t="shared" si="2"/>
        <v>3888.5966999999996</v>
      </c>
      <c r="F39" s="2">
        <v>3888.6079499999996</v>
      </c>
      <c r="G39" s="2">
        <f t="shared" si="1"/>
        <v>-1.125000000001819E-2</v>
      </c>
      <c r="H39" s="2">
        <v>1608.77835</v>
      </c>
      <c r="I39" s="2">
        <v>2279.8295999999996</v>
      </c>
      <c r="J39" s="2" t="s">
        <v>19</v>
      </c>
      <c r="K39" s="2" t="s">
        <v>35</v>
      </c>
      <c r="L39" s="3" t="s">
        <v>36</v>
      </c>
      <c r="N39" s="5"/>
    </row>
    <row r="40" spans="1:14" ht="15.75" thickBot="1">
      <c r="A40" s="2" t="s">
        <v>34</v>
      </c>
      <c r="B40" s="2">
        <v>973.15440000000001</v>
      </c>
      <c r="C40" s="2">
        <v>4</v>
      </c>
      <c r="D40" s="2">
        <v>16</v>
      </c>
      <c r="E40" s="2">
        <f t="shared" si="2"/>
        <v>3888.5896000000002</v>
      </c>
      <c r="F40" s="2">
        <v>3888.6079499999996</v>
      </c>
      <c r="G40" s="2">
        <f t="shared" si="1"/>
        <v>-1.8349999999372812E-2</v>
      </c>
      <c r="H40" s="2">
        <v>1608.77835</v>
      </c>
      <c r="I40" s="2">
        <v>2279.8295999999996</v>
      </c>
      <c r="J40" s="2" t="s">
        <v>19</v>
      </c>
      <c r="K40" s="2" t="s">
        <v>35</v>
      </c>
      <c r="L40" s="3" t="s">
        <v>36</v>
      </c>
      <c r="N40" s="5"/>
    </row>
    <row r="41" spans="1:14" ht="15.75" thickBot="1">
      <c r="A41" s="2" t="s">
        <v>34</v>
      </c>
      <c r="B41" s="2">
        <v>1321.5472</v>
      </c>
      <c r="C41" s="2">
        <v>3</v>
      </c>
      <c r="D41" s="2">
        <v>16</v>
      </c>
      <c r="E41" s="2">
        <f t="shared" si="2"/>
        <v>3961.6205999999997</v>
      </c>
      <c r="F41" s="2">
        <v>3961.62435</v>
      </c>
      <c r="G41" s="2">
        <f t="shared" si="1"/>
        <v>-3.7500000003092282E-3</v>
      </c>
      <c r="H41" s="2">
        <v>1608.77835</v>
      </c>
      <c r="I41" s="2">
        <v>2352.846</v>
      </c>
      <c r="J41" s="2" t="s">
        <v>37</v>
      </c>
      <c r="K41" s="2" t="s">
        <v>35</v>
      </c>
      <c r="L41" s="3" t="s">
        <v>36</v>
      </c>
      <c r="N41" s="5"/>
    </row>
    <row r="42" spans="1:14" ht="15.75" thickBot="1">
      <c r="A42" s="2" t="s">
        <v>34</v>
      </c>
      <c r="B42" s="2">
        <v>1370.2331999999999</v>
      </c>
      <c r="C42" s="2">
        <v>3</v>
      </c>
      <c r="D42" s="2">
        <v>16</v>
      </c>
      <c r="E42" s="2">
        <f t="shared" si="2"/>
        <v>4107.6786000000002</v>
      </c>
      <c r="F42" s="2">
        <v>4107.6822499999998</v>
      </c>
      <c r="G42" s="2">
        <f t="shared" si="1"/>
        <v>-3.6499999996522092E-3</v>
      </c>
      <c r="H42" s="2">
        <v>1608.77835</v>
      </c>
      <c r="I42" s="2">
        <v>2498.9038999999998</v>
      </c>
      <c r="J42" s="2" t="s">
        <v>20</v>
      </c>
      <c r="K42" s="2" t="s">
        <v>35</v>
      </c>
      <c r="L42" s="3" t="s">
        <v>36</v>
      </c>
      <c r="N42" s="5"/>
    </row>
    <row r="43" spans="1:14" ht="15.75" thickBot="1">
      <c r="A43" s="2" t="s">
        <v>34</v>
      </c>
      <c r="B43" s="2">
        <f>(E42+4)/4</f>
        <v>1027.91965</v>
      </c>
      <c r="C43" s="2">
        <v>4</v>
      </c>
      <c r="D43" s="2">
        <v>16</v>
      </c>
      <c r="E43" s="2">
        <f t="shared" si="2"/>
        <v>4107.6505999999999</v>
      </c>
      <c r="F43" s="2">
        <v>4107.6822499999998</v>
      </c>
      <c r="G43" s="2">
        <f t="shared" si="1"/>
        <v>-3.1649999999899592E-2</v>
      </c>
      <c r="H43" s="2">
        <v>1608.77835</v>
      </c>
      <c r="I43" s="2">
        <v>2498.9038999999998</v>
      </c>
      <c r="J43" s="2" t="s">
        <v>20</v>
      </c>
      <c r="K43" s="2" t="s">
        <v>35</v>
      </c>
      <c r="L43" s="3" t="s">
        <v>36</v>
      </c>
      <c r="N43" s="5"/>
    </row>
    <row r="44" spans="1:14" ht="15.75" thickBot="1">
      <c r="A44" s="2" t="s">
        <v>34</v>
      </c>
      <c r="B44" s="2">
        <v>1418.9187999999999</v>
      </c>
      <c r="C44" s="2">
        <v>3</v>
      </c>
      <c r="D44" s="2">
        <v>16</v>
      </c>
      <c r="E44" s="2">
        <f t="shared" si="2"/>
        <v>4253.7354000000005</v>
      </c>
      <c r="F44" s="2">
        <v>4253.7401499999996</v>
      </c>
      <c r="G44" s="2">
        <f t="shared" si="1"/>
        <v>-4.749999999148713E-3</v>
      </c>
      <c r="H44" s="2">
        <v>1608.77835</v>
      </c>
      <c r="I44" s="2">
        <v>2644.9617999999996</v>
      </c>
      <c r="J44" s="2" t="s">
        <v>21</v>
      </c>
      <c r="K44" s="2" t="s">
        <v>35</v>
      </c>
      <c r="L44" s="3" t="s">
        <v>36</v>
      </c>
      <c r="N44" s="5"/>
    </row>
    <row r="45" spans="1:14" ht="15.75" thickBot="1">
      <c r="A45" s="2" t="s">
        <v>34</v>
      </c>
      <c r="B45" s="2">
        <v>1491.9345000000001</v>
      </c>
      <c r="C45" s="2">
        <v>3</v>
      </c>
      <c r="D45" s="2">
        <v>16</v>
      </c>
      <c r="E45" s="2">
        <f t="shared" si="2"/>
        <v>4472.7825000000003</v>
      </c>
      <c r="F45" s="2">
        <v>4472.8144499999999</v>
      </c>
      <c r="G45" s="2">
        <f t="shared" si="1"/>
        <v>-3.1949999999596912E-2</v>
      </c>
      <c r="H45" s="2">
        <v>1608.77835</v>
      </c>
      <c r="I45" s="2">
        <v>2864.0360999999998</v>
      </c>
      <c r="J45" s="2" t="s">
        <v>22</v>
      </c>
      <c r="K45" s="2" t="s">
        <v>35</v>
      </c>
      <c r="L45" s="3" t="s">
        <v>36</v>
      </c>
      <c r="N45" s="5"/>
    </row>
    <row r="46" spans="1:14" ht="15.75" thickBot="1">
      <c r="A46" s="2" t="s">
        <v>34</v>
      </c>
      <c r="B46" s="2">
        <v>1564.9736</v>
      </c>
      <c r="C46" s="2">
        <v>3</v>
      </c>
      <c r="D46" s="2">
        <v>16</v>
      </c>
      <c r="E46" s="2">
        <f t="shared" si="2"/>
        <v>4691.8998000000001</v>
      </c>
      <c r="F46" s="2">
        <v>4691.8887500000001</v>
      </c>
      <c r="G46" s="2">
        <f t="shared" si="1"/>
        <v>1.1050000000068394E-2</v>
      </c>
      <c r="H46" s="2">
        <v>1608.77835</v>
      </c>
      <c r="I46" s="2">
        <v>3083.1104</v>
      </c>
      <c r="J46" s="2" t="s">
        <v>38</v>
      </c>
      <c r="K46" s="2" t="s">
        <v>35</v>
      </c>
      <c r="L46" s="3" t="s">
        <v>36</v>
      </c>
      <c r="N46" s="5"/>
    </row>
    <row r="47" spans="1:14" ht="15.75" thickBot="1">
      <c r="A47" s="2" t="s">
        <v>34</v>
      </c>
      <c r="B47" s="2">
        <v>1613.6596</v>
      </c>
      <c r="C47" s="2">
        <v>3</v>
      </c>
      <c r="D47" s="2">
        <v>16</v>
      </c>
      <c r="E47" s="2">
        <f t="shared" si="2"/>
        <v>4837.9578000000001</v>
      </c>
      <c r="F47" s="2">
        <v>4837.9466499999999</v>
      </c>
      <c r="G47" s="2">
        <f t="shared" si="1"/>
        <v>1.1150000000270666E-2</v>
      </c>
      <c r="H47" s="2">
        <v>1608.77835</v>
      </c>
      <c r="I47" s="2">
        <v>3229.1682999999998</v>
      </c>
      <c r="J47" s="2" t="s">
        <v>24</v>
      </c>
      <c r="K47" s="2" t="s">
        <v>35</v>
      </c>
      <c r="L47" s="3" t="s">
        <v>36</v>
      </c>
      <c r="N47" s="5"/>
    </row>
    <row r="48" spans="1:14" ht="15.75" thickBot="1">
      <c r="A48" s="2" t="s">
        <v>34</v>
      </c>
      <c r="B48" s="2">
        <v>1210.5</v>
      </c>
      <c r="C48" s="2">
        <v>4</v>
      </c>
      <c r="D48" s="2">
        <v>16</v>
      </c>
      <c r="E48" s="2">
        <f t="shared" si="2"/>
        <v>4837.9719999999998</v>
      </c>
      <c r="F48" s="2">
        <v>4837.9466499999999</v>
      </c>
      <c r="G48" s="2">
        <f t="shared" si="1"/>
        <v>2.5349999999889405E-2</v>
      </c>
      <c r="H48" s="2">
        <v>1608.77835</v>
      </c>
      <c r="I48" s="2">
        <v>3229.1682999999998</v>
      </c>
      <c r="J48" s="2" t="s">
        <v>24</v>
      </c>
      <c r="K48" s="2" t="s">
        <v>35</v>
      </c>
      <c r="L48" s="3" t="s">
        <v>36</v>
      </c>
      <c r="N48" s="5"/>
    </row>
    <row r="49" spans="1:14" ht="15.75" thickBot="1">
      <c r="A49" s="2" t="s">
        <v>34</v>
      </c>
      <c r="B49" s="2">
        <v>1662.3452</v>
      </c>
      <c r="C49" s="2">
        <v>3</v>
      </c>
      <c r="D49" s="2">
        <v>16</v>
      </c>
      <c r="E49" s="2">
        <f t="shared" si="2"/>
        <v>4984.0146000000004</v>
      </c>
      <c r="F49" s="2">
        <v>4984.0045499999997</v>
      </c>
      <c r="G49" s="2">
        <f t="shared" si="1"/>
        <v>1.0050000000774162E-2</v>
      </c>
      <c r="H49" s="2">
        <v>1608.77835</v>
      </c>
      <c r="I49" s="2">
        <v>3375.2261999999996</v>
      </c>
      <c r="J49" s="2" t="s">
        <v>25</v>
      </c>
      <c r="K49" s="2" t="s">
        <v>35</v>
      </c>
      <c r="L49" s="3" t="s">
        <v>36</v>
      </c>
      <c r="N49" s="5"/>
    </row>
    <row r="50" spans="1:14" ht="15.75" thickBot="1">
      <c r="A50" s="2" t="s">
        <v>34</v>
      </c>
      <c r="B50" s="2">
        <v>1247.0142000000001</v>
      </c>
      <c r="C50" s="2">
        <v>4</v>
      </c>
      <c r="D50" s="2">
        <v>16</v>
      </c>
      <c r="E50" s="2">
        <f t="shared" si="2"/>
        <v>4984.0288</v>
      </c>
      <c r="F50" s="2">
        <v>4984.0045499999997</v>
      </c>
      <c r="G50" s="2">
        <f t="shared" si="1"/>
        <v>2.4250000000392902E-2</v>
      </c>
      <c r="H50" s="2">
        <v>1608.77835</v>
      </c>
      <c r="I50" s="2">
        <v>3375.2261999999996</v>
      </c>
      <c r="J50" s="2" t="s">
        <v>25</v>
      </c>
      <c r="K50" s="2" t="s">
        <v>35</v>
      </c>
      <c r="L50" s="3" t="s">
        <v>36</v>
      </c>
      <c r="N50" s="5"/>
    </row>
    <row r="51" spans="1:14" ht="15.75" thickBot="1">
      <c r="A51" s="2" t="s">
        <v>34</v>
      </c>
      <c r="B51" s="2">
        <v>1301.7846999999999</v>
      </c>
      <c r="C51" s="2">
        <v>4</v>
      </c>
      <c r="D51" s="2">
        <v>16</v>
      </c>
      <c r="E51" s="2">
        <f t="shared" si="2"/>
        <v>5203.1107999999995</v>
      </c>
      <c r="F51" s="2">
        <v>5203.0788499999999</v>
      </c>
      <c r="G51" s="2">
        <f t="shared" si="1"/>
        <v>3.1949999999596912E-2</v>
      </c>
      <c r="H51" s="2">
        <v>1608.77835</v>
      </c>
      <c r="I51" s="2">
        <v>3594.3004999999998</v>
      </c>
      <c r="J51" s="2" t="s">
        <v>26</v>
      </c>
      <c r="K51" s="2" t="s">
        <v>35</v>
      </c>
      <c r="L51" s="3" t="s">
        <v>36</v>
      </c>
      <c r="N51" s="5"/>
    </row>
    <row r="52" spans="1:14" ht="15.75" thickBot="1">
      <c r="A52" s="2" t="s">
        <v>34</v>
      </c>
      <c r="B52" s="2">
        <f>(B54-146.0579/4)</f>
        <v>1356.5497249999999</v>
      </c>
      <c r="C52" s="2">
        <v>4</v>
      </c>
      <c r="D52" s="2">
        <v>16</v>
      </c>
      <c r="E52" s="2">
        <f t="shared" si="2"/>
        <v>5422.1708999999992</v>
      </c>
      <c r="F52" s="2">
        <v>5422.1531500000001</v>
      </c>
      <c r="G52" s="2">
        <f t="shared" si="1"/>
        <v>1.7749999999068677E-2</v>
      </c>
      <c r="H52" s="2">
        <v>1608.77835</v>
      </c>
      <c r="I52" s="2">
        <v>3813.3748000000001</v>
      </c>
      <c r="J52" s="2" t="s">
        <v>39</v>
      </c>
      <c r="K52" s="2" t="s">
        <v>35</v>
      </c>
      <c r="L52" s="3" t="s">
        <v>36</v>
      </c>
      <c r="N52" s="5"/>
    </row>
    <row r="53" spans="1:14" ht="15.75" thickBot="1">
      <c r="A53" s="2" t="s">
        <v>34</v>
      </c>
      <c r="B53" s="2">
        <f>(E54+5)/5</f>
        <v>1114.6457599999999</v>
      </c>
      <c r="C53" s="2">
        <v>5</v>
      </c>
      <c r="D53" s="2">
        <v>16</v>
      </c>
      <c r="E53" s="2">
        <f t="shared" si="2"/>
        <v>5568.1937999999991</v>
      </c>
      <c r="F53" s="2">
        <v>5568.2110499999999</v>
      </c>
      <c r="G53" s="2">
        <f t="shared" si="1"/>
        <v>-1.7250000000785803E-2</v>
      </c>
      <c r="H53" s="2">
        <v>1608.77835</v>
      </c>
      <c r="I53" s="2">
        <v>3959.4326999999998</v>
      </c>
      <c r="J53" s="2" t="s">
        <v>28</v>
      </c>
      <c r="K53" s="2" t="s">
        <v>35</v>
      </c>
      <c r="L53" s="3" t="s">
        <v>36</v>
      </c>
      <c r="N53" s="5"/>
    </row>
    <row r="54" spans="1:14" ht="15.75" thickBot="1">
      <c r="A54" s="2" t="s">
        <v>34</v>
      </c>
      <c r="B54" s="2">
        <v>1393.0641999999998</v>
      </c>
      <c r="C54" s="2">
        <v>4</v>
      </c>
      <c r="D54" s="2">
        <v>16</v>
      </c>
      <c r="E54" s="2">
        <f t="shared" si="2"/>
        <v>5568.228799999999</v>
      </c>
      <c r="F54" s="2">
        <v>5568.2110499999999</v>
      </c>
      <c r="G54" s="2">
        <f t="shared" si="1"/>
        <v>1.7749999999068677E-2</v>
      </c>
      <c r="H54" s="2">
        <v>1608.77835</v>
      </c>
      <c r="I54" s="2">
        <v>3959.4326999999998</v>
      </c>
      <c r="J54" s="2" t="s">
        <v>28</v>
      </c>
      <c r="K54" s="2" t="s">
        <v>35</v>
      </c>
      <c r="L54" s="3" t="s">
        <v>36</v>
      </c>
      <c r="N54" s="5"/>
    </row>
    <row r="55" spans="1:14" ht="15.75" thickBot="1">
      <c r="A55" s="2" t="s">
        <v>34</v>
      </c>
      <c r="B55" s="2">
        <f>(E56+5)/5</f>
        <v>1143.8571200000001</v>
      </c>
      <c r="C55" s="2">
        <v>5</v>
      </c>
      <c r="D55" s="2">
        <v>16</v>
      </c>
      <c r="E55" s="2">
        <f t="shared" si="2"/>
        <v>5714.2506000000012</v>
      </c>
      <c r="F55" s="2">
        <v>5714.2689499999997</v>
      </c>
      <c r="G55" s="2">
        <f t="shared" si="1"/>
        <v>-1.8349999998463318E-2</v>
      </c>
      <c r="H55" s="2">
        <v>1608.77835</v>
      </c>
      <c r="I55" s="2">
        <v>4105.4905999999992</v>
      </c>
      <c r="J55" s="2" t="s">
        <v>32</v>
      </c>
      <c r="K55" s="2" t="s">
        <v>35</v>
      </c>
      <c r="L55" s="3" t="s">
        <v>36</v>
      </c>
      <c r="N55" s="5"/>
    </row>
    <row r="56" spans="1:14" ht="15.75" thickBot="1">
      <c r="A56" s="2" t="s">
        <v>34</v>
      </c>
      <c r="B56" s="2">
        <v>1429.5784000000001</v>
      </c>
      <c r="C56" s="2">
        <v>4</v>
      </c>
      <c r="D56" s="2">
        <v>16</v>
      </c>
      <c r="E56" s="2">
        <f t="shared" si="2"/>
        <v>5714.2856000000002</v>
      </c>
      <c r="F56" s="2">
        <v>5714.2689499999997</v>
      </c>
      <c r="G56" s="2">
        <f t="shared" si="1"/>
        <v>1.6650000000481668E-2</v>
      </c>
      <c r="H56" s="2">
        <v>1608.77835</v>
      </c>
      <c r="I56" s="2">
        <v>4105.4905999999992</v>
      </c>
      <c r="J56" s="2" t="s">
        <v>32</v>
      </c>
      <c r="K56" s="2" t="s">
        <v>35</v>
      </c>
      <c r="L56" s="3" t="s">
        <v>36</v>
      </c>
      <c r="N56" s="5"/>
    </row>
    <row r="57" spans="1:14" ht="15.75" thickBot="1">
      <c r="A57" s="2" t="s">
        <v>34</v>
      </c>
      <c r="B57" s="2">
        <v>1484.3449000000001</v>
      </c>
      <c r="C57" s="2">
        <v>4</v>
      </c>
      <c r="D57" s="2">
        <v>16</v>
      </c>
      <c r="E57" s="2">
        <f t="shared" si="2"/>
        <v>5933.3516</v>
      </c>
      <c r="F57" s="2">
        <v>5933.3432499999999</v>
      </c>
      <c r="G57" s="2">
        <f t="shared" si="1"/>
        <v>8.3500000000640284E-3</v>
      </c>
      <c r="H57" s="2">
        <v>1608.77835</v>
      </c>
      <c r="I57" s="2">
        <v>4324.5648999999994</v>
      </c>
      <c r="J57" s="2" t="s">
        <v>33</v>
      </c>
      <c r="K57" s="2" t="s">
        <v>35</v>
      </c>
      <c r="L57" s="3" t="s">
        <v>36</v>
      </c>
      <c r="N57" s="5"/>
    </row>
    <row r="58" spans="1:14" ht="15.75" thickBot="1">
      <c r="A58" s="2" t="s">
        <v>34</v>
      </c>
      <c r="B58" s="2">
        <v>1575.6303</v>
      </c>
      <c r="C58" s="2">
        <v>4</v>
      </c>
      <c r="D58" s="2">
        <v>16</v>
      </c>
      <c r="E58" s="2">
        <f t="shared" si="2"/>
        <v>6298.4931999999999</v>
      </c>
      <c r="F58" s="2">
        <v>6298.4754499999999</v>
      </c>
      <c r="G58" s="2">
        <f t="shared" si="1"/>
        <v>1.7749999999978172E-2</v>
      </c>
      <c r="H58" s="2">
        <v>1608.77835</v>
      </c>
      <c r="I58" s="2">
        <v>4689.6970999999994</v>
      </c>
      <c r="J58" s="2" t="s">
        <v>40</v>
      </c>
      <c r="K58" s="2" t="s">
        <v>35</v>
      </c>
      <c r="L58" s="3" t="s">
        <v>36</v>
      </c>
      <c r="N58" s="5"/>
    </row>
    <row r="59" spans="1:14" ht="15.75" thickBot="1">
      <c r="A59" s="2"/>
      <c r="B59" s="2"/>
      <c r="C59" s="2"/>
      <c r="D59" s="2"/>
      <c r="E59" s="2">
        <f t="shared" si="2"/>
        <v>0</v>
      </c>
      <c r="F59" s="2"/>
      <c r="G59" s="2">
        <f t="shared" si="1"/>
        <v>0</v>
      </c>
      <c r="H59" s="2"/>
      <c r="I59" s="2">
        <v>0</v>
      </c>
      <c r="J59" s="2"/>
      <c r="K59" s="2"/>
      <c r="L59" s="3" t="s">
        <v>36</v>
      </c>
      <c r="N59" s="5"/>
    </row>
    <row r="60" spans="1:14" ht="15.75" thickBot="1">
      <c r="A60" s="2" t="s">
        <v>41</v>
      </c>
      <c r="B60" s="2">
        <v>1327.2904000000001</v>
      </c>
      <c r="C60" s="2">
        <v>3</v>
      </c>
      <c r="D60" s="2">
        <v>25</v>
      </c>
      <c r="E60" s="2">
        <f t="shared" si="2"/>
        <v>3978.8502000000003</v>
      </c>
      <c r="F60" s="2">
        <v>3978.8660100000002</v>
      </c>
      <c r="G60" s="2">
        <f t="shared" si="1"/>
        <v>-1.580999999987398E-2</v>
      </c>
      <c r="H60" s="6">
        <v>2356.2844100000002</v>
      </c>
      <c r="I60" s="2">
        <v>1622.5816</v>
      </c>
      <c r="J60" s="2" t="s">
        <v>42</v>
      </c>
      <c r="K60" s="2" t="s">
        <v>43</v>
      </c>
      <c r="L60" s="3" t="s">
        <v>36</v>
      </c>
      <c r="N60" s="5"/>
    </row>
    <row r="61" spans="1:14" ht="15.75" thickBot="1">
      <c r="A61" s="2" t="s">
        <v>41</v>
      </c>
      <c r="B61" s="2">
        <v>1087.0026</v>
      </c>
      <c r="C61" s="2">
        <v>4</v>
      </c>
      <c r="D61" s="2">
        <v>25</v>
      </c>
      <c r="E61" s="2">
        <f t="shared" si="2"/>
        <v>4343.9823999999999</v>
      </c>
      <c r="F61" s="2">
        <v>4343.9982099999997</v>
      </c>
      <c r="G61" s="2">
        <f t="shared" si="1"/>
        <v>-1.580999999987398E-2</v>
      </c>
      <c r="H61" s="6">
        <v>2356.2844100000002</v>
      </c>
      <c r="I61" s="2">
        <v>1987.7137999999995</v>
      </c>
      <c r="J61" s="2" t="s">
        <v>18</v>
      </c>
      <c r="K61" s="2" t="s">
        <v>43</v>
      </c>
      <c r="L61" s="3" t="s">
        <v>36</v>
      </c>
      <c r="N61" s="5"/>
    </row>
    <row r="62" spans="1:14" ht="15.75" thickBot="1">
      <c r="A62" s="2" t="s">
        <v>41</v>
      </c>
      <c r="B62" s="2">
        <v>1449.0034000000001</v>
      </c>
      <c r="C62" s="2">
        <v>3</v>
      </c>
      <c r="D62" s="2">
        <v>25</v>
      </c>
      <c r="E62" s="2">
        <f t="shared" si="2"/>
        <v>4343.9892000000009</v>
      </c>
      <c r="F62" s="2">
        <v>4343.9982099999997</v>
      </c>
      <c r="G62" s="2">
        <f t="shared" si="1"/>
        <v>-9.009999998852436E-3</v>
      </c>
      <c r="H62" s="6">
        <v>2356.2844100000002</v>
      </c>
      <c r="I62" s="2">
        <v>1987.7137999999995</v>
      </c>
      <c r="J62" s="2" t="s">
        <v>18</v>
      </c>
      <c r="K62" s="2" t="s">
        <v>43</v>
      </c>
      <c r="L62" s="3" t="s">
        <v>36</v>
      </c>
      <c r="N62" s="5"/>
    </row>
    <row r="63" spans="1:14" ht="15.75" thickBot="1">
      <c r="A63" s="2" t="s">
        <v>41</v>
      </c>
      <c r="B63" s="2">
        <v>1178.2873500000001</v>
      </c>
      <c r="C63" s="2">
        <v>4</v>
      </c>
      <c r="D63" s="2">
        <v>25</v>
      </c>
      <c r="E63" s="2">
        <f t="shared" si="2"/>
        <v>4709.1214</v>
      </c>
      <c r="F63" s="2">
        <v>4709.1304099999998</v>
      </c>
      <c r="G63" s="2">
        <f t="shared" si="1"/>
        <v>-9.0099999997619307E-3</v>
      </c>
      <c r="H63" s="6">
        <v>2356.2844100000002</v>
      </c>
      <c r="I63" s="2">
        <v>2352.8459999999995</v>
      </c>
      <c r="J63" s="2" t="s">
        <v>37</v>
      </c>
      <c r="K63" s="2" t="s">
        <v>43</v>
      </c>
      <c r="L63" s="3" t="s">
        <v>36</v>
      </c>
      <c r="N63" s="5"/>
    </row>
    <row r="64" spans="1:14" ht="15.75" thickBot="1">
      <c r="A64" s="2" t="s">
        <v>41</v>
      </c>
      <c r="B64" s="2">
        <v>1570.7121999999999</v>
      </c>
      <c r="C64" s="2">
        <v>3</v>
      </c>
      <c r="D64" s="2">
        <v>25</v>
      </c>
      <c r="E64" s="2">
        <f t="shared" si="2"/>
        <v>4709.1156000000001</v>
      </c>
      <c r="F64" s="2">
        <v>4709.1304099999998</v>
      </c>
      <c r="G64" s="2">
        <f t="shared" si="1"/>
        <v>-1.4809999999670254E-2</v>
      </c>
      <c r="H64" s="6">
        <v>2356.2844100000002</v>
      </c>
      <c r="I64" s="2">
        <v>2352.8459999999995</v>
      </c>
      <c r="J64" s="2" t="s">
        <v>37</v>
      </c>
      <c r="K64" s="2" t="s">
        <v>43</v>
      </c>
      <c r="L64" s="3" t="s">
        <v>36</v>
      </c>
      <c r="N64" s="5"/>
    </row>
    <row r="65" spans="1:14" ht="15.75" thickBot="1">
      <c r="A65" s="2" t="s">
        <v>41</v>
      </c>
      <c r="B65" s="2">
        <v>1214.8016</v>
      </c>
      <c r="C65" s="2">
        <v>4</v>
      </c>
      <c r="D65" s="2">
        <v>25</v>
      </c>
      <c r="E65" s="2">
        <f t="shared" si="2"/>
        <v>4855.1783999999998</v>
      </c>
      <c r="F65" s="2">
        <v>4855.1883099999995</v>
      </c>
      <c r="G65" s="2">
        <f t="shared" si="1"/>
        <v>-9.9099999997633859E-3</v>
      </c>
      <c r="H65" s="6">
        <v>2356.2844100000002</v>
      </c>
      <c r="I65" s="2">
        <v>2498.9038999999993</v>
      </c>
      <c r="J65" s="2" t="s">
        <v>20</v>
      </c>
      <c r="K65" s="2" t="s">
        <v>43</v>
      </c>
      <c r="L65" s="3" t="s">
        <v>36</v>
      </c>
      <c r="N65" s="5"/>
    </row>
    <row r="66" spans="1:14" ht="15.75" thickBot="1">
      <c r="A66" s="2" t="s">
        <v>41</v>
      </c>
      <c r="B66" s="2">
        <v>1619.3978</v>
      </c>
      <c r="C66" s="2">
        <v>3</v>
      </c>
      <c r="D66" s="2">
        <v>25</v>
      </c>
      <c r="E66" s="2">
        <f t="shared" ref="E66:E97" si="3">B66*C66-1.007*C66</f>
        <v>4855.1724000000004</v>
      </c>
      <c r="F66" s="2">
        <v>4855.1883099999995</v>
      </c>
      <c r="G66" s="2">
        <f t="shared" si="1"/>
        <v>-1.5909999999166757E-2</v>
      </c>
      <c r="H66" s="6">
        <v>2356.2844100000002</v>
      </c>
      <c r="I66" s="2">
        <v>2498.9038999999993</v>
      </c>
      <c r="J66" s="2" t="s">
        <v>20</v>
      </c>
      <c r="K66" s="2" t="s">
        <v>43</v>
      </c>
      <c r="L66" s="3" t="s">
        <v>36</v>
      </c>
      <c r="N66" s="5"/>
    </row>
    <row r="67" spans="1:14" ht="15.75" thickBot="1">
      <c r="A67" s="2" t="s">
        <v>41</v>
      </c>
      <c r="B67" s="2">
        <v>1269.5691000000002</v>
      </c>
      <c r="C67" s="2">
        <v>4</v>
      </c>
      <c r="D67" s="2">
        <v>25</v>
      </c>
      <c r="E67" s="2">
        <f t="shared" si="3"/>
        <v>5074.2484000000004</v>
      </c>
      <c r="F67" s="2">
        <v>5074.2626099999998</v>
      </c>
      <c r="G67" s="2">
        <f t="shared" ref="G67:G130" si="4">E67-F67</f>
        <v>-1.4209999999366119E-2</v>
      </c>
      <c r="H67" s="6">
        <v>2356.2844100000002</v>
      </c>
      <c r="I67" s="2">
        <v>2717.9781999999996</v>
      </c>
      <c r="J67" s="2" t="s">
        <v>44</v>
      </c>
      <c r="K67" s="2" t="s">
        <v>43</v>
      </c>
      <c r="L67" s="3" t="s">
        <v>36</v>
      </c>
      <c r="N67" s="5"/>
    </row>
    <row r="68" spans="1:14" ht="15.75" thickBot="1">
      <c r="A68" s="2" t="s">
        <v>41</v>
      </c>
      <c r="B68" s="2">
        <v>1692.4254000000001</v>
      </c>
      <c r="C68" s="2">
        <v>3</v>
      </c>
      <c r="D68" s="2">
        <v>25</v>
      </c>
      <c r="E68" s="2">
        <f t="shared" si="3"/>
        <v>5074.2552000000005</v>
      </c>
      <c r="F68" s="2">
        <v>5074.2626099999998</v>
      </c>
      <c r="G68" s="2">
        <f t="shared" si="4"/>
        <v>-7.4099999992540688E-3</v>
      </c>
      <c r="H68" s="6">
        <v>2356.2844100000002</v>
      </c>
      <c r="I68" s="2">
        <v>2717.9781999999996</v>
      </c>
      <c r="J68" s="2" t="s">
        <v>44</v>
      </c>
      <c r="K68" s="2" t="s">
        <v>43</v>
      </c>
      <c r="L68" s="3" t="s">
        <v>36</v>
      </c>
      <c r="N68" s="5"/>
    </row>
    <row r="69" spans="1:14" ht="15.75" thickBot="1">
      <c r="A69" s="2" t="s">
        <v>41</v>
      </c>
      <c r="B69" s="2">
        <v>1306.0833</v>
      </c>
      <c r="C69" s="2">
        <v>4</v>
      </c>
      <c r="D69" s="2">
        <v>25</v>
      </c>
      <c r="E69" s="2">
        <f t="shared" si="3"/>
        <v>5220.3051999999998</v>
      </c>
      <c r="F69" s="2">
        <v>5220.3205099999996</v>
      </c>
      <c r="G69" s="2">
        <f t="shared" si="4"/>
        <v>-1.5309999999772117E-2</v>
      </c>
      <c r="H69" s="6">
        <v>2356.2844100000002</v>
      </c>
      <c r="I69" s="2">
        <v>2864.0360999999994</v>
      </c>
      <c r="J69" s="2" t="s">
        <v>22</v>
      </c>
      <c r="K69" s="2" t="s">
        <v>43</v>
      </c>
      <c r="L69" s="3" t="s">
        <v>36</v>
      </c>
      <c r="N69" s="5"/>
    </row>
    <row r="70" spans="1:14" ht="15.75" thickBot="1">
      <c r="A70" s="2" t="s">
        <v>41</v>
      </c>
      <c r="B70" s="2">
        <v>1360.8510000000001</v>
      </c>
      <c r="C70" s="2">
        <v>4</v>
      </c>
      <c r="D70" s="2">
        <v>25</v>
      </c>
      <c r="E70" s="2">
        <f t="shared" si="3"/>
        <v>5439.3760000000002</v>
      </c>
      <c r="F70" s="2">
        <v>5439.3948099999998</v>
      </c>
      <c r="G70" s="2">
        <f t="shared" si="4"/>
        <v>-1.8809999999575666E-2</v>
      </c>
      <c r="H70" s="6">
        <v>2356.2844100000002</v>
      </c>
      <c r="I70" s="2">
        <v>3083.1103999999996</v>
      </c>
      <c r="J70" s="2" t="s">
        <v>38</v>
      </c>
      <c r="K70" s="2" t="s">
        <v>43</v>
      </c>
      <c r="L70" s="3" t="s">
        <v>36</v>
      </c>
      <c r="N70" s="5"/>
    </row>
    <row r="71" spans="1:14" ht="15.75" thickBot="1">
      <c r="A71" s="2" t="s">
        <v>41</v>
      </c>
      <c r="B71" s="2">
        <v>1452.1357</v>
      </c>
      <c r="C71" s="2">
        <v>4</v>
      </c>
      <c r="D71" s="2">
        <v>25</v>
      </c>
      <c r="E71" s="2">
        <f t="shared" si="3"/>
        <v>5804.5147999999999</v>
      </c>
      <c r="F71" s="2">
        <v>5804.5270099999998</v>
      </c>
      <c r="G71" s="2">
        <f t="shared" si="4"/>
        <v>-1.220999999986816E-2</v>
      </c>
      <c r="H71" s="6">
        <v>2356.2844100000002</v>
      </c>
      <c r="I71" s="2">
        <v>3448.2425999999996</v>
      </c>
      <c r="J71" s="2" t="s">
        <v>45</v>
      </c>
      <c r="K71" s="2" t="s">
        <v>43</v>
      </c>
      <c r="L71" s="3" t="s">
        <v>36</v>
      </c>
      <c r="N71" s="5"/>
    </row>
    <row r="72" spans="1:14" ht="15.75" thickBot="1">
      <c r="A72" s="2" t="s">
        <v>41</v>
      </c>
      <c r="B72" s="2">
        <v>1543.4204</v>
      </c>
      <c r="C72" s="2">
        <v>4</v>
      </c>
      <c r="D72" s="2">
        <v>25</v>
      </c>
      <c r="E72" s="2">
        <f t="shared" si="3"/>
        <v>6169.6535999999996</v>
      </c>
      <c r="F72" s="2">
        <v>6169.6592099999998</v>
      </c>
      <c r="G72" s="2">
        <f t="shared" si="4"/>
        <v>-5.6100000001606531E-3</v>
      </c>
      <c r="H72" s="6">
        <v>2356.2844100000002</v>
      </c>
      <c r="I72" s="2">
        <v>3813.3747999999996</v>
      </c>
      <c r="J72" s="2" t="s">
        <v>39</v>
      </c>
      <c r="K72" s="2" t="s">
        <v>43</v>
      </c>
      <c r="L72" s="3" t="s">
        <v>36</v>
      </c>
      <c r="N72" s="5"/>
    </row>
    <row r="73" spans="1:14" ht="15.75" thickBot="1">
      <c r="A73" s="2" t="s">
        <v>46</v>
      </c>
      <c r="B73" s="2">
        <f>(E74+4)/4</f>
        <v>893.38532499999997</v>
      </c>
      <c r="C73" s="2">
        <v>4</v>
      </c>
      <c r="D73" s="2">
        <v>9</v>
      </c>
      <c r="E73" s="2">
        <f t="shared" si="3"/>
        <v>3569.5133000000001</v>
      </c>
      <c r="F73" s="2">
        <v>3569.5130899999999</v>
      </c>
      <c r="G73" s="2">
        <f t="shared" si="4"/>
        <v>2.1000000015192199E-4</v>
      </c>
      <c r="H73" s="7">
        <v>1435.7413899999999</v>
      </c>
      <c r="I73" s="2">
        <v>2133.7717000000002</v>
      </c>
      <c r="J73" s="2" t="s">
        <v>17</v>
      </c>
      <c r="K73" s="2" t="s">
        <v>47</v>
      </c>
      <c r="L73" s="3" t="s">
        <v>36</v>
      </c>
      <c r="N73" s="5"/>
    </row>
    <row r="74" spans="1:14" ht="15.75" thickBot="1">
      <c r="A74" s="2" t="s">
        <v>46</v>
      </c>
      <c r="B74" s="2">
        <v>1190.8541</v>
      </c>
      <c r="C74" s="2">
        <v>3</v>
      </c>
      <c r="D74" s="2">
        <v>9</v>
      </c>
      <c r="E74" s="2">
        <f t="shared" si="3"/>
        <v>3569.5412999999999</v>
      </c>
      <c r="F74" s="2">
        <v>3569.5130899999999</v>
      </c>
      <c r="G74" s="2">
        <f t="shared" si="4"/>
        <v>2.8209999999944557E-2</v>
      </c>
      <c r="H74" s="7">
        <v>1435.7413899999999</v>
      </c>
      <c r="I74" s="2">
        <v>2133.7717000000002</v>
      </c>
      <c r="J74" s="2" t="s">
        <v>17</v>
      </c>
      <c r="K74" s="2" t="s">
        <v>47</v>
      </c>
      <c r="L74" s="3" t="s">
        <v>36</v>
      </c>
      <c r="N74" s="5"/>
    </row>
    <row r="75" spans="1:14" ht="15.75" thickBot="1">
      <c r="A75" s="2" t="s">
        <v>46</v>
      </c>
      <c r="B75" s="2">
        <v>1239.5397999999968</v>
      </c>
      <c r="C75" s="2">
        <v>3</v>
      </c>
      <c r="D75" s="2">
        <v>9</v>
      </c>
      <c r="E75" s="2">
        <f t="shared" si="3"/>
        <v>3715.5983999999903</v>
      </c>
      <c r="F75" s="2">
        <v>3715.5709900000002</v>
      </c>
      <c r="G75" s="2">
        <f t="shared" si="4"/>
        <v>2.7409999990140932E-2</v>
      </c>
      <c r="H75" s="7">
        <v>1435.7413899999999</v>
      </c>
      <c r="I75" s="2">
        <v>2279.8296</v>
      </c>
      <c r="J75" s="2" t="s">
        <v>19</v>
      </c>
      <c r="K75" s="2" t="s">
        <v>47</v>
      </c>
      <c r="L75" s="3" t="s">
        <v>36</v>
      </c>
      <c r="N75" s="5"/>
    </row>
    <row r="76" spans="1:14" ht="15.75" thickBot="1">
      <c r="A76" s="2" t="s">
        <v>46</v>
      </c>
      <c r="B76" s="2">
        <v>984.67904999999996</v>
      </c>
      <c r="C76" s="2">
        <v>4</v>
      </c>
      <c r="D76" s="2">
        <v>9</v>
      </c>
      <c r="E76" s="2">
        <f t="shared" si="3"/>
        <v>3934.6882000000001</v>
      </c>
      <c r="F76" s="2">
        <v>3934.6452899999995</v>
      </c>
      <c r="G76" s="2">
        <f t="shared" si="4"/>
        <v>4.2910000000574655E-2</v>
      </c>
      <c r="H76" s="7">
        <v>1435.7413899999999</v>
      </c>
      <c r="I76" s="2">
        <v>2498.9038999999993</v>
      </c>
      <c r="J76" s="2" t="s">
        <v>20</v>
      </c>
      <c r="K76" s="2" t="s">
        <v>47</v>
      </c>
      <c r="L76" s="3" t="s">
        <v>36</v>
      </c>
      <c r="N76" s="5"/>
    </row>
    <row r="77" spans="1:14" ht="15.75" thickBot="1">
      <c r="A77" s="2" t="s">
        <v>46</v>
      </c>
      <c r="B77" s="2">
        <f>1312.557</f>
        <v>1312.557</v>
      </c>
      <c r="C77" s="2">
        <v>3</v>
      </c>
      <c r="D77" s="2">
        <v>9</v>
      </c>
      <c r="E77" s="2">
        <f t="shared" si="3"/>
        <v>3934.65</v>
      </c>
      <c r="F77" s="2">
        <v>3934.6452899999995</v>
      </c>
      <c r="G77" s="2">
        <f t="shared" si="4"/>
        <v>4.7100000006139453E-3</v>
      </c>
      <c r="H77" s="7">
        <v>1435.7413899999999</v>
      </c>
      <c r="I77" s="2">
        <v>2498.9038999999993</v>
      </c>
      <c r="J77" s="2" t="s">
        <v>20</v>
      </c>
      <c r="K77" s="2" t="s">
        <v>47</v>
      </c>
      <c r="L77" s="3" t="s">
        <v>36</v>
      </c>
      <c r="N77" s="5"/>
    </row>
    <row r="78" spans="1:14" ht="15.75" thickBot="1">
      <c r="A78" s="2" t="s">
        <v>46</v>
      </c>
      <c r="B78" s="2">
        <v>1361.2426</v>
      </c>
      <c r="C78" s="2">
        <v>3</v>
      </c>
      <c r="D78" s="2">
        <v>9</v>
      </c>
      <c r="E78" s="2">
        <f t="shared" si="3"/>
        <v>4080.7067999999999</v>
      </c>
      <c r="F78" s="2">
        <v>4080.7031899999997</v>
      </c>
      <c r="G78" s="2">
        <f t="shared" si="4"/>
        <v>3.6100000002079469E-3</v>
      </c>
      <c r="H78" s="7">
        <v>1435.7413899999999</v>
      </c>
      <c r="I78" s="2">
        <v>2644.9618</v>
      </c>
      <c r="J78" s="2" t="s">
        <v>21</v>
      </c>
      <c r="K78" s="2" t="s">
        <v>47</v>
      </c>
      <c r="L78" s="3" t="s">
        <v>36</v>
      </c>
      <c r="N78" s="5"/>
    </row>
    <row r="79" spans="1:14" ht="15.75" thickBot="1">
      <c r="A79" s="2" t="s">
        <v>46</v>
      </c>
      <c r="B79" s="2">
        <v>1263.8713</v>
      </c>
      <c r="C79" s="2">
        <v>3</v>
      </c>
      <c r="D79" s="2">
        <v>9</v>
      </c>
      <c r="E79" s="2">
        <f t="shared" si="3"/>
        <v>3788.5929000000001</v>
      </c>
      <c r="F79" s="2">
        <v>3788.5873899999997</v>
      </c>
      <c r="G79" s="2">
        <f t="shared" si="4"/>
        <v>5.5100000004131289E-3</v>
      </c>
      <c r="H79" s="7">
        <v>1435.7413899999999</v>
      </c>
      <c r="I79" s="2">
        <v>2352.8459999999995</v>
      </c>
      <c r="J79" s="2" t="s">
        <v>37</v>
      </c>
      <c r="K79" s="2" t="s">
        <v>47</v>
      </c>
      <c r="L79" s="3" t="s">
        <v>36</v>
      </c>
      <c r="N79" s="5"/>
    </row>
    <row r="80" spans="1:14" ht="15.75" thickBot="1">
      <c r="A80" s="2" t="s">
        <v>46</v>
      </c>
      <c r="B80" s="2">
        <v>1434.2665</v>
      </c>
      <c r="C80" s="2">
        <v>3</v>
      </c>
      <c r="D80" s="2">
        <v>9</v>
      </c>
      <c r="E80" s="2">
        <f t="shared" si="3"/>
        <v>4299.7785000000003</v>
      </c>
      <c r="F80" s="2">
        <v>4299.7774899999995</v>
      </c>
      <c r="G80" s="2">
        <f t="shared" si="4"/>
        <v>1.0100000008606003E-3</v>
      </c>
      <c r="H80" s="7">
        <v>1435.7413899999999</v>
      </c>
      <c r="I80" s="2">
        <v>2864.0360999999994</v>
      </c>
      <c r="J80" s="2" t="s">
        <v>22</v>
      </c>
      <c r="K80" s="2" t="s">
        <v>47</v>
      </c>
      <c r="L80" s="3" t="s">
        <v>36</v>
      </c>
      <c r="N80" s="5"/>
    </row>
    <row r="81" spans="1:14" ht="15.75" thickBot="1">
      <c r="A81" s="2" t="s">
        <v>46</v>
      </c>
      <c r="B81" s="2">
        <v>1482.9456</v>
      </c>
      <c r="C81" s="2">
        <v>3</v>
      </c>
      <c r="D81" s="2">
        <v>9</v>
      </c>
      <c r="E81" s="2">
        <f t="shared" si="3"/>
        <v>4445.8158000000003</v>
      </c>
      <c r="F81" s="2">
        <v>4445.8353900000002</v>
      </c>
      <c r="G81" s="2">
        <f t="shared" si="4"/>
        <v>-1.9589999999880092E-2</v>
      </c>
      <c r="H81" s="7">
        <v>1435.7413899999999</v>
      </c>
      <c r="I81" s="2">
        <v>3010.0940000000001</v>
      </c>
      <c r="J81" s="2" t="s">
        <v>23</v>
      </c>
      <c r="K81" s="2" t="s">
        <v>47</v>
      </c>
      <c r="L81" s="3" t="s">
        <v>36</v>
      </c>
      <c r="N81" s="5"/>
    </row>
    <row r="82" spans="1:14" ht="15.75" thickBot="1">
      <c r="A82" s="2" t="s">
        <v>46</v>
      </c>
      <c r="B82" s="2">
        <v>1167.2363</v>
      </c>
      <c r="C82" s="2">
        <v>4</v>
      </c>
      <c r="D82" s="2">
        <v>9</v>
      </c>
      <c r="E82" s="2">
        <f t="shared" si="3"/>
        <v>4664.9171999999999</v>
      </c>
      <c r="F82" s="2">
        <v>4664.9096899999995</v>
      </c>
      <c r="G82" s="2">
        <f t="shared" si="4"/>
        <v>7.5100000003658351E-3</v>
      </c>
      <c r="H82" s="7">
        <v>1435.7413899999999</v>
      </c>
      <c r="I82" s="2">
        <v>3229.1682999999994</v>
      </c>
      <c r="J82" s="2" t="s">
        <v>24</v>
      </c>
      <c r="K82" s="2" t="s">
        <v>47</v>
      </c>
      <c r="L82" s="3" t="s">
        <v>36</v>
      </c>
      <c r="N82" s="5"/>
    </row>
    <row r="83" spans="1:14" ht="15.75" thickBot="1">
      <c r="A83" s="2" t="s">
        <v>46</v>
      </c>
      <c r="B83" s="2">
        <v>1555.9817</v>
      </c>
      <c r="C83" s="2">
        <v>3</v>
      </c>
      <c r="D83" s="2">
        <v>9</v>
      </c>
      <c r="E83" s="2">
        <f t="shared" si="3"/>
        <v>4664.9241000000002</v>
      </c>
      <c r="F83" s="2">
        <v>4664.9096899999995</v>
      </c>
      <c r="G83" s="2">
        <f t="shared" si="4"/>
        <v>1.4410000000680157E-2</v>
      </c>
      <c r="H83" s="7">
        <v>1435.7413899999999</v>
      </c>
      <c r="I83" s="2">
        <v>3229.1682999999994</v>
      </c>
      <c r="J83" s="2" t="s">
        <v>24</v>
      </c>
      <c r="K83" s="2" t="s">
        <v>47</v>
      </c>
      <c r="L83" s="3" t="s">
        <v>36</v>
      </c>
      <c r="N83" s="5"/>
    </row>
    <row r="84" spans="1:14" ht="15.75" thickBot="1">
      <c r="A84" s="2" t="s">
        <v>46</v>
      </c>
      <c r="B84" s="2">
        <v>1203.7505000000001</v>
      </c>
      <c r="C84" s="2">
        <v>4</v>
      </c>
      <c r="D84" s="2">
        <v>9</v>
      </c>
      <c r="E84" s="2">
        <f t="shared" si="3"/>
        <v>4810.9740000000002</v>
      </c>
      <c r="F84" s="2">
        <v>4810.9675900000002</v>
      </c>
      <c r="G84" s="2">
        <f t="shared" si="4"/>
        <v>6.4099999999598367E-3</v>
      </c>
      <c r="H84" s="7">
        <v>1435.7413899999999</v>
      </c>
      <c r="I84" s="2">
        <v>3375.2262000000001</v>
      </c>
      <c r="J84" s="2" t="s">
        <v>25</v>
      </c>
      <c r="K84" s="2" t="s">
        <v>47</v>
      </c>
      <c r="L84" s="3" t="s">
        <v>36</v>
      </c>
      <c r="N84" s="5"/>
    </row>
    <row r="85" spans="1:14" ht="15.75" thickBot="1">
      <c r="A85" s="2" t="s">
        <v>46</v>
      </c>
      <c r="B85" s="2">
        <v>1604.6674</v>
      </c>
      <c r="C85" s="2">
        <v>3</v>
      </c>
      <c r="D85" s="2">
        <v>9</v>
      </c>
      <c r="E85" s="2">
        <f t="shared" si="3"/>
        <v>4810.9812000000002</v>
      </c>
      <c r="F85" s="2">
        <v>4810.9675900000002</v>
      </c>
      <c r="G85" s="2">
        <f t="shared" si="4"/>
        <v>1.3609999999971478E-2</v>
      </c>
      <c r="H85" s="7">
        <v>1435.7413899999999</v>
      </c>
      <c r="I85" s="2">
        <v>3375.2262000000001</v>
      </c>
      <c r="J85" s="2" t="s">
        <v>25</v>
      </c>
      <c r="K85" s="2" t="s">
        <v>47</v>
      </c>
      <c r="L85" s="3" t="s">
        <v>36</v>
      </c>
      <c r="N85" s="5"/>
    </row>
    <row r="86" spans="1:14" ht="15.75" thickBot="1">
      <c r="A86" s="2" t="s">
        <v>46</v>
      </c>
      <c r="B86" s="2">
        <v>1507.2936999999999</v>
      </c>
      <c r="C86" s="2">
        <v>3</v>
      </c>
      <c r="D86" s="2">
        <v>9</v>
      </c>
      <c r="E86" s="2">
        <f t="shared" si="3"/>
        <v>4518.8600999999999</v>
      </c>
      <c r="F86" s="2">
        <v>4518.8517899999997</v>
      </c>
      <c r="G86" s="2">
        <f t="shared" si="4"/>
        <v>8.3100000001650187E-3</v>
      </c>
      <c r="H86" s="7">
        <v>1435.7413899999999</v>
      </c>
      <c r="I86" s="2">
        <v>3083.1103999999996</v>
      </c>
      <c r="J86" s="2" t="s">
        <v>38</v>
      </c>
      <c r="K86" s="2" t="s">
        <v>47</v>
      </c>
      <c r="L86" s="3" t="s">
        <v>36</v>
      </c>
      <c r="M86" s="8"/>
      <c r="N86" s="5"/>
    </row>
    <row r="87" spans="1:14" ht="15.75" thickBot="1">
      <c r="A87" s="2" t="s">
        <v>46</v>
      </c>
      <c r="B87" s="2">
        <v>1258.5242000000001</v>
      </c>
      <c r="C87" s="2">
        <v>4</v>
      </c>
      <c r="D87" s="2">
        <v>9</v>
      </c>
      <c r="E87" s="2">
        <f t="shared" si="3"/>
        <v>5030.0688</v>
      </c>
      <c r="F87" s="2">
        <v>5030.0418900000004</v>
      </c>
      <c r="G87" s="2">
        <f t="shared" si="4"/>
        <v>2.6909999999588763E-2</v>
      </c>
      <c r="H87" s="7">
        <v>1435.7413899999999</v>
      </c>
      <c r="I87" s="2">
        <v>3594.3005000000003</v>
      </c>
      <c r="J87" s="2" t="s">
        <v>26</v>
      </c>
      <c r="K87" s="2" t="s">
        <v>47</v>
      </c>
      <c r="L87" s="3" t="s">
        <v>36</v>
      </c>
      <c r="M87" s="8"/>
      <c r="N87" s="5"/>
    </row>
    <row r="88" spans="1:14" ht="15.75" thickBot="1">
      <c r="A88" s="2" t="s">
        <v>46</v>
      </c>
      <c r="B88" s="2">
        <v>1677.6989000000001</v>
      </c>
      <c r="C88" s="2">
        <v>3</v>
      </c>
      <c r="D88" s="2">
        <v>9</v>
      </c>
      <c r="E88" s="2">
        <f t="shared" si="3"/>
        <v>5030.0757000000003</v>
      </c>
      <c r="F88" s="2">
        <v>5030.0418900000004</v>
      </c>
      <c r="G88" s="2">
        <f t="shared" si="4"/>
        <v>3.3809999999903084E-2</v>
      </c>
      <c r="H88" s="7">
        <v>1435.7413899999999</v>
      </c>
      <c r="I88" s="2">
        <v>3594.3005000000003</v>
      </c>
      <c r="J88" s="2" t="s">
        <v>26</v>
      </c>
      <c r="K88" s="2" t="s">
        <v>47</v>
      </c>
      <c r="L88" s="3" t="s">
        <v>36</v>
      </c>
      <c r="M88" s="8"/>
      <c r="N88" s="5"/>
    </row>
    <row r="89" spans="1:14" ht="15.75" thickBot="1">
      <c r="A89" s="2" t="s">
        <v>46</v>
      </c>
      <c r="B89" s="2">
        <v>1295.03845</v>
      </c>
      <c r="C89" s="2">
        <v>4</v>
      </c>
      <c r="D89" s="2">
        <v>9</v>
      </c>
      <c r="E89" s="2">
        <f t="shared" si="3"/>
        <v>5176.1257999999998</v>
      </c>
      <c r="F89" s="2">
        <v>5176.0997900000002</v>
      </c>
      <c r="G89" s="2">
        <f t="shared" si="4"/>
        <v>2.6009999999587308E-2</v>
      </c>
      <c r="H89" s="7">
        <v>1435.7413899999999</v>
      </c>
      <c r="I89" s="2">
        <v>3740.3584000000001</v>
      </c>
      <c r="J89" s="2" t="s">
        <v>27</v>
      </c>
      <c r="K89" s="2" t="s">
        <v>47</v>
      </c>
      <c r="L89" s="3" t="s">
        <v>36</v>
      </c>
      <c r="M89" s="8"/>
      <c r="N89" s="5"/>
    </row>
    <row r="90" spans="1:14" ht="15.75" thickBot="1">
      <c r="A90" s="2" t="s">
        <v>46</v>
      </c>
      <c r="B90" s="2">
        <v>1386.3177000000001</v>
      </c>
      <c r="C90" s="2">
        <v>4</v>
      </c>
      <c r="D90" s="2">
        <v>9</v>
      </c>
      <c r="E90" s="2">
        <f t="shared" si="3"/>
        <v>5541.2428</v>
      </c>
      <c r="F90" s="2">
        <v>5541.2319899999984</v>
      </c>
      <c r="G90" s="2">
        <f t="shared" si="4"/>
        <v>1.081000000158383E-2</v>
      </c>
      <c r="H90" s="7">
        <v>1435.7413899999999</v>
      </c>
      <c r="I90" s="2">
        <v>4105.4905999999983</v>
      </c>
      <c r="J90" s="2" t="s">
        <v>32</v>
      </c>
      <c r="K90" s="2" t="s">
        <v>47</v>
      </c>
      <c r="L90" s="3" t="s">
        <v>36</v>
      </c>
      <c r="M90" s="8"/>
      <c r="N90" s="5"/>
    </row>
    <row r="91" spans="1:14" ht="15.75" thickBot="1">
      <c r="A91" s="2" t="s">
        <v>46</v>
      </c>
      <c r="B91" s="2">
        <v>1349.8107</v>
      </c>
      <c r="C91" s="2">
        <v>4</v>
      </c>
      <c r="D91" s="2">
        <v>9</v>
      </c>
      <c r="E91" s="2">
        <f t="shared" si="3"/>
        <v>5395.2147999999997</v>
      </c>
      <c r="F91" s="2">
        <v>5395.1740899999986</v>
      </c>
      <c r="G91" s="2">
        <f t="shared" si="4"/>
        <v>4.07100000011269E-2</v>
      </c>
      <c r="H91" s="7">
        <v>1435.7413899999999</v>
      </c>
      <c r="I91" s="2">
        <v>3959.4326999999985</v>
      </c>
      <c r="J91" s="2" t="s">
        <v>28</v>
      </c>
      <c r="K91" s="2" t="s">
        <v>47</v>
      </c>
      <c r="L91" s="3" t="s">
        <v>36</v>
      </c>
      <c r="M91" s="8"/>
      <c r="N91" s="5"/>
    </row>
    <row r="92" spans="1:14" ht="15.75" thickBot="1">
      <c r="A92" s="2" t="s">
        <v>46</v>
      </c>
      <c r="B92" s="2">
        <v>1441.0932</v>
      </c>
      <c r="C92" s="2">
        <v>4</v>
      </c>
      <c r="D92" s="2">
        <v>9</v>
      </c>
      <c r="E92" s="2">
        <f t="shared" si="3"/>
        <v>5760.3447999999999</v>
      </c>
      <c r="F92" s="2">
        <v>5760.3062900000004</v>
      </c>
      <c r="G92" s="2">
        <f t="shared" si="4"/>
        <v>3.8509999999405409E-2</v>
      </c>
      <c r="H92" s="7">
        <v>1435.7413899999999</v>
      </c>
      <c r="I92" s="2">
        <v>4324.5649000000003</v>
      </c>
      <c r="J92" s="2" t="s">
        <v>48</v>
      </c>
      <c r="K92" s="2" t="s">
        <v>47</v>
      </c>
      <c r="L92" s="3" t="s">
        <v>36</v>
      </c>
      <c r="M92" s="8"/>
      <c r="N92" s="5"/>
    </row>
    <row r="93" spans="1:14" ht="15.75" thickBot="1">
      <c r="A93" s="2" t="s">
        <v>46</v>
      </c>
      <c r="B93" s="2">
        <v>1532.3757000000001</v>
      </c>
      <c r="C93" s="2">
        <v>4</v>
      </c>
      <c r="D93" s="2">
        <v>9</v>
      </c>
      <c r="E93" s="2">
        <f t="shared" si="3"/>
        <v>6125.4748</v>
      </c>
      <c r="F93" s="2">
        <v>6125.4384899999986</v>
      </c>
      <c r="G93" s="2">
        <f t="shared" si="4"/>
        <v>3.6310000001321896E-2</v>
      </c>
      <c r="H93" s="7">
        <v>1435.7413899999999</v>
      </c>
      <c r="I93" s="2">
        <v>4689.6970999999985</v>
      </c>
      <c r="J93" s="2" t="s">
        <v>49</v>
      </c>
      <c r="K93" s="2" t="s">
        <v>47</v>
      </c>
      <c r="L93" s="3" t="s">
        <v>36</v>
      </c>
      <c r="M93" s="8"/>
      <c r="N93" s="5"/>
    </row>
    <row r="94" spans="1:14" ht="15.75" thickBot="1">
      <c r="A94" s="2" t="s">
        <v>46</v>
      </c>
      <c r="B94" s="2">
        <v>1568.8889999999999</v>
      </c>
      <c r="C94" s="2">
        <v>4</v>
      </c>
      <c r="D94" s="2">
        <v>9</v>
      </c>
      <c r="E94" s="2">
        <f t="shared" si="3"/>
        <v>6271.5279999999993</v>
      </c>
      <c r="F94" s="2">
        <v>6271.4963899999984</v>
      </c>
      <c r="G94" s="2">
        <f t="shared" si="4"/>
        <v>3.1610000000910077E-2</v>
      </c>
      <c r="H94" s="7">
        <v>1435.7413899999999</v>
      </c>
      <c r="I94" s="2">
        <v>4835.7549999999983</v>
      </c>
      <c r="J94" s="2" t="s">
        <v>50</v>
      </c>
      <c r="K94" s="2" t="s">
        <v>47</v>
      </c>
      <c r="L94" s="3" t="s">
        <v>36</v>
      </c>
      <c r="M94" s="8"/>
      <c r="N94" s="5"/>
    </row>
    <row r="95" spans="1:14" ht="15.75" thickBot="1">
      <c r="A95" s="2" t="s">
        <v>51</v>
      </c>
      <c r="B95" s="2">
        <v>1249.53</v>
      </c>
      <c r="C95" s="2">
        <v>2</v>
      </c>
      <c r="D95" s="2">
        <v>5.2</v>
      </c>
      <c r="E95" s="2">
        <f t="shared" si="3"/>
        <v>2497.0459999999998</v>
      </c>
      <c r="F95" s="2">
        <v>2497.0575699999999</v>
      </c>
      <c r="G95" s="2">
        <f t="shared" si="4"/>
        <v>-1.1570000000119762E-2</v>
      </c>
      <c r="H95" s="2">
        <v>874.47596999999996</v>
      </c>
      <c r="I95" s="2">
        <v>1622.5816</v>
      </c>
      <c r="J95" s="2" t="s">
        <v>42</v>
      </c>
      <c r="K95" s="2" t="s">
        <v>52</v>
      </c>
      <c r="L95" s="3" t="s">
        <v>53</v>
      </c>
      <c r="M95" s="8"/>
      <c r="N95" s="5"/>
    </row>
    <row r="96" spans="1:14" ht="15.75" thickBot="1">
      <c r="A96" s="2" t="s">
        <v>51</v>
      </c>
      <c r="B96" s="2">
        <v>1432.0868499999999</v>
      </c>
      <c r="C96" s="2">
        <v>2</v>
      </c>
      <c r="D96" s="2">
        <v>5.2</v>
      </c>
      <c r="E96" s="2">
        <f t="shared" si="3"/>
        <v>2862.1596999999997</v>
      </c>
      <c r="F96" s="2">
        <v>2862.18977</v>
      </c>
      <c r="G96" s="2">
        <f t="shared" si="4"/>
        <v>-3.0070000000250729E-2</v>
      </c>
      <c r="H96" s="2">
        <v>874.47596999999996</v>
      </c>
      <c r="I96" s="2">
        <v>1987.7138</v>
      </c>
      <c r="J96" s="2" t="s">
        <v>18</v>
      </c>
      <c r="K96" s="2" t="s">
        <v>52</v>
      </c>
      <c r="L96" s="3" t="s">
        <v>53</v>
      </c>
      <c r="M96" s="8"/>
      <c r="N96" s="5"/>
    </row>
    <row r="97" spans="1:14" ht="15.75" thickBot="1">
      <c r="A97" s="2" t="s">
        <v>51</v>
      </c>
      <c r="B97" s="9">
        <v>955.05790000000002</v>
      </c>
      <c r="C97" s="2">
        <v>3</v>
      </c>
      <c r="D97" s="2">
        <v>5.2</v>
      </c>
      <c r="E97" s="2">
        <f t="shared" si="3"/>
        <v>2862.1527000000001</v>
      </c>
      <c r="F97" s="2">
        <v>2862.18977</v>
      </c>
      <c r="G97" s="2">
        <f t="shared" si="4"/>
        <v>-3.7069999999857828E-2</v>
      </c>
      <c r="H97" s="2">
        <v>874.47596999999996</v>
      </c>
      <c r="I97" s="2">
        <v>1987.7138</v>
      </c>
      <c r="J97" s="2" t="s">
        <v>18</v>
      </c>
      <c r="K97" s="2" t="s">
        <v>52</v>
      </c>
      <c r="L97" s="3" t="s">
        <v>53</v>
      </c>
      <c r="M97" s="8"/>
      <c r="N97" s="5"/>
    </row>
    <row r="98" spans="1:14" ht="15.75" thickBot="1">
      <c r="A98" s="2" t="s">
        <v>51</v>
      </c>
      <c r="B98" s="2">
        <v>1076.7709</v>
      </c>
      <c r="C98" s="2">
        <v>3</v>
      </c>
      <c r="D98" s="2">
        <v>5.2</v>
      </c>
      <c r="E98" s="2">
        <f t="shared" ref="E98:E129" si="5">B98*C98-1.007*C98</f>
        <v>3227.2916999999998</v>
      </c>
      <c r="F98" s="2">
        <v>3227.32197</v>
      </c>
      <c r="G98" s="2">
        <f t="shared" si="4"/>
        <v>-3.0270000000200525E-2</v>
      </c>
      <c r="H98" s="2">
        <v>874.47596999999996</v>
      </c>
      <c r="I98" s="2">
        <v>2352.846</v>
      </c>
      <c r="J98" s="2" t="s">
        <v>37</v>
      </c>
      <c r="K98" s="2" t="s">
        <v>52</v>
      </c>
      <c r="L98" s="3" t="s">
        <v>53</v>
      </c>
      <c r="M98" s="8"/>
      <c r="N98" s="5"/>
    </row>
    <row r="99" spans="1:14" ht="15.75" thickBot="1">
      <c r="A99" s="2" t="s">
        <v>51</v>
      </c>
      <c r="B99" s="9">
        <v>1614.65635</v>
      </c>
      <c r="C99" s="2">
        <v>2</v>
      </c>
      <c r="D99" s="2">
        <v>5.2</v>
      </c>
      <c r="E99" s="2">
        <f t="shared" si="5"/>
        <v>3227.2986999999998</v>
      </c>
      <c r="F99" s="2">
        <v>3227.32197</v>
      </c>
      <c r="G99" s="2">
        <f t="shared" si="4"/>
        <v>-2.327000000013868E-2</v>
      </c>
      <c r="H99" s="2">
        <v>874.47596999999996</v>
      </c>
      <c r="I99" s="2">
        <v>2352.846</v>
      </c>
      <c r="J99" s="2" t="s">
        <v>37</v>
      </c>
      <c r="K99" s="2" t="s">
        <v>52</v>
      </c>
      <c r="L99" s="3" t="s">
        <v>53</v>
      </c>
      <c r="M99" s="8"/>
      <c r="N99" s="5"/>
    </row>
    <row r="100" spans="1:14" ht="15.75" thickBot="1">
      <c r="A100" s="2" t="s">
        <v>51</v>
      </c>
      <c r="B100" s="2">
        <v>1125.4565</v>
      </c>
      <c r="C100" s="2">
        <v>3</v>
      </c>
      <c r="D100" s="2">
        <v>5.2</v>
      </c>
      <c r="E100" s="2">
        <f t="shared" si="5"/>
        <v>3373.3484999999996</v>
      </c>
      <c r="F100" s="2">
        <v>3373.3798699999998</v>
      </c>
      <c r="G100" s="2">
        <f t="shared" si="4"/>
        <v>-3.1370000000151776E-2</v>
      </c>
      <c r="H100" s="2">
        <v>874.47596999999996</v>
      </c>
      <c r="I100" s="2">
        <v>2498.9038999999998</v>
      </c>
      <c r="J100" s="2" t="s">
        <v>20</v>
      </c>
      <c r="K100" s="2" t="s">
        <v>52</v>
      </c>
      <c r="L100" s="3" t="s">
        <v>53</v>
      </c>
      <c r="M100" s="8"/>
      <c r="N100" s="5"/>
    </row>
    <row r="101" spans="1:14" ht="15.75" thickBot="1">
      <c r="A101" s="2" t="s">
        <v>51</v>
      </c>
      <c r="B101" s="2">
        <v>1198.4838999999999</v>
      </c>
      <c r="C101" s="2">
        <v>3</v>
      </c>
      <c r="D101" s="2">
        <v>5.2</v>
      </c>
      <c r="E101" s="2">
        <f t="shared" si="5"/>
        <v>3592.4306999999994</v>
      </c>
      <c r="F101" s="2">
        <v>3592.4541699999995</v>
      </c>
      <c r="G101" s="2">
        <f t="shared" si="4"/>
        <v>-2.3470000000088476E-2</v>
      </c>
      <c r="H101" s="2">
        <v>874.47596999999996</v>
      </c>
      <c r="I101" s="2">
        <v>2717.9781999999996</v>
      </c>
      <c r="J101" s="2" t="s">
        <v>44</v>
      </c>
      <c r="K101" s="2" t="s">
        <v>52</v>
      </c>
      <c r="L101" s="3" t="s">
        <v>53</v>
      </c>
      <c r="M101" s="8"/>
      <c r="N101" s="5"/>
    </row>
    <row r="102" spans="1:14" ht="15.75" thickBot="1">
      <c r="A102" s="2" t="s">
        <v>51</v>
      </c>
      <c r="B102" s="2">
        <v>1247.1695</v>
      </c>
      <c r="C102" s="2">
        <v>3</v>
      </c>
      <c r="D102" s="2">
        <v>5.2</v>
      </c>
      <c r="E102" s="2">
        <f t="shared" si="5"/>
        <v>3738.4874999999997</v>
      </c>
      <c r="F102" s="2">
        <v>3738.5120699999993</v>
      </c>
      <c r="G102" s="2">
        <f t="shared" si="4"/>
        <v>-2.4569999999584979E-2</v>
      </c>
      <c r="H102" s="2">
        <v>874.47596999999996</v>
      </c>
      <c r="I102" s="2">
        <v>2864.0360999999994</v>
      </c>
      <c r="J102" s="2" t="s">
        <v>22</v>
      </c>
      <c r="K102" s="2" t="s">
        <v>52</v>
      </c>
      <c r="L102" s="3" t="s">
        <v>53</v>
      </c>
      <c r="M102" s="8"/>
      <c r="N102" s="5"/>
    </row>
    <row r="103" spans="1:14" ht="15.75" thickBot="1">
      <c r="A103" s="2" t="s">
        <v>51</v>
      </c>
      <c r="B103" s="2">
        <v>1320.2037</v>
      </c>
      <c r="C103" s="2">
        <v>3</v>
      </c>
      <c r="D103" s="2">
        <v>5.2</v>
      </c>
      <c r="E103" s="2">
        <f t="shared" si="5"/>
        <v>3957.5900999999999</v>
      </c>
      <c r="F103" s="2">
        <v>3957.58637</v>
      </c>
      <c r="G103" s="2">
        <f t="shared" si="4"/>
        <v>3.729999999904976E-3</v>
      </c>
      <c r="H103" s="2">
        <v>874.47596999999996</v>
      </c>
      <c r="I103" s="2">
        <v>3083.1104</v>
      </c>
      <c r="J103" s="2" t="s">
        <v>38</v>
      </c>
      <c r="K103" s="2" t="s">
        <v>52</v>
      </c>
      <c r="L103" s="3" t="s">
        <v>53</v>
      </c>
      <c r="M103" s="8"/>
      <c r="N103" s="5"/>
    </row>
    <row r="104" spans="1:14" ht="15.75" thickBot="1">
      <c r="A104" s="2" t="s">
        <v>51</v>
      </c>
      <c r="B104" s="2">
        <v>1441.9167</v>
      </c>
      <c r="C104" s="2">
        <v>3</v>
      </c>
      <c r="D104" s="2">
        <v>5.2</v>
      </c>
      <c r="E104" s="2">
        <f t="shared" si="5"/>
        <v>4322.7291000000005</v>
      </c>
      <c r="F104" s="2">
        <v>4322.7185699999991</v>
      </c>
      <c r="G104" s="2">
        <f t="shared" si="4"/>
        <v>1.0530000001381268E-2</v>
      </c>
      <c r="H104" s="2">
        <v>874.47596999999996</v>
      </c>
      <c r="I104" s="2">
        <v>3448.2425999999991</v>
      </c>
      <c r="J104" s="2" t="s">
        <v>45</v>
      </c>
      <c r="K104" s="2" t="s">
        <v>52</v>
      </c>
      <c r="L104" s="3" t="s">
        <v>53</v>
      </c>
      <c r="M104" s="8"/>
      <c r="N104" s="5"/>
    </row>
    <row r="105" spans="1:14" ht="15.75" thickBot="1">
      <c r="A105" s="2" t="s">
        <v>51</v>
      </c>
      <c r="B105" s="2">
        <v>1563.63</v>
      </c>
      <c r="C105" s="2">
        <v>3</v>
      </c>
      <c r="D105" s="2">
        <v>5.2</v>
      </c>
      <c r="E105" s="2">
        <f t="shared" si="5"/>
        <v>4687.8690000000006</v>
      </c>
      <c r="F105" s="2">
        <v>4687.8507699999991</v>
      </c>
      <c r="G105" s="2">
        <f t="shared" si="4"/>
        <v>1.8230000001494773E-2</v>
      </c>
      <c r="H105" s="2">
        <v>874.47596999999996</v>
      </c>
      <c r="I105" s="2">
        <v>3813.3747999999991</v>
      </c>
      <c r="J105" s="2" t="s">
        <v>39</v>
      </c>
      <c r="K105" s="2" t="s">
        <v>52</v>
      </c>
      <c r="L105" s="3" t="s">
        <v>53</v>
      </c>
      <c r="M105" s="8"/>
      <c r="N105" s="5"/>
    </row>
    <row r="106" spans="1:14" ht="15.75" thickBot="1">
      <c r="A106" s="2" t="s">
        <v>54</v>
      </c>
      <c r="B106" s="2">
        <v>1344.05</v>
      </c>
      <c r="C106" s="2">
        <v>2</v>
      </c>
      <c r="D106" s="2">
        <v>3.8</v>
      </c>
      <c r="E106" s="2">
        <f t="shared" si="5"/>
        <v>2686.0859999999998</v>
      </c>
      <c r="F106" s="2">
        <v>2686.10016</v>
      </c>
      <c r="G106" s="2">
        <f t="shared" si="4"/>
        <v>-1.4160000000174477E-2</v>
      </c>
      <c r="H106" s="10">
        <v>917.46065999999996</v>
      </c>
      <c r="I106" s="2">
        <v>1768.6395</v>
      </c>
      <c r="J106" s="2" t="s">
        <v>13</v>
      </c>
      <c r="K106" s="2" t="s">
        <v>55</v>
      </c>
      <c r="L106" s="3" t="s">
        <v>53</v>
      </c>
      <c r="M106" s="8"/>
      <c r="N106" s="5"/>
    </row>
    <row r="107" spans="1:14" ht="15.75" thickBot="1">
      <c r="A107" s="2" t="s">
        <v>54</v>
      </c>
      <c r="B107" s="2">
        <v>896.37</v>
      </c>
      <c r="C107" s="1">
        <v>3</v>
      </c>
      <c r="D107" s="2">
        <v>3.8</v>
      </c>
      <c r="E107" s="2">
        <f t="shared" si="5"/>
        <v>2686.0889999999999</v>
      </c>
      <c r="F107" s="2">
        <v>2686.10016</v>
      </c>
      <c r="G107" s="2">
        <f t="shared" si="4"/>
        <v>-1.1160000000018044E-2</v>
      </c>
      <c r="H107" s="10">
        <v>917.46065999999996</v>
      </c>
      <c r="I107" s="2">
        <v>1768.6395</v>
      </c>
      <c r="J107" s="2" t="s">
        <v>13</v>
      </c>
      <c r="K107" s="2" t="s">
        <v>55</v>
      </c>
      <c r="L107" s="3" t="s">
        <v>53</v>
      </c>
      <c r="M107" s="8"/>
      <c r="N107" s="5"/>
    </row>
    <row r="108" spans="1:14" ht="15.75" thickBot="1">
      <c r="A108" s="2" t="s">
        <v>54</v>
      </c>
      <c r="B108" s="2">
        <v>1018.0679</v>
      </c>
      <c r="C108" s="2">
        <v>3</v>
      </c>
      <c r="D108" s="2">
        <v>3.8</v>
      </c>
      <c r="E108" s="2">
        <f t="shared" si="5"/>
        <v>3051.1826999999998</v>
      </c>
      <c r="F108" s="2">
        <v>3051.23236</v>
      </c>
      <c r="G108" s="2">
        <f t="shared" si="4"/>
        <v>-4.9660000000130822E-2</v>
      </c>
      <c r="H108" s="10">
        <v>917.46065999999996</v>
      </c>
      <c r="I108" s="2">
        <v>2133.7717000000002</v>
      </c>
      <c r="J108" s="2" t="s">
        <v>17</v>
      </c>
      <c r="K108" s="2" t="s">
        <v>55</v>
      </c>
      <c r="L108" s="3" t="s">
        <v>53</v>
      </c>
      <c r="M108" s="8"/>
      <c r="N108" s="5"/>
    </row>
    <row r="109" spans="1:14" ht="15.75" thickBot="1">
      <c r="A109" s="2" t="s">
        <v>54</v>
      </c>
      <c r="B109" s="2">
        <v>1526.615</v>
      </c>
      <c r="C109" s="1">
        <v>2</v>
      </c>
      <c r="D109" s="2">
        <v>3.8</v>
      </c>
      <c r="E109" s="2">
        <f t="shared" si="5"/>
        <v>3051.2159999999999</v>
      </c>
      <c r="F109" s="2">
        <v>3051.23236</v>
      </c>
      <c r="G109" s="2">
        <f t="shared" si="4"/>
        <v>-1.636000000007698E-2</v>
      </c>
      <c r="H109" s="10">
        <v>917.46065999999996</v>
      </c>
      <c r="I109" s="2">
        <v>2133.7717000000002</v>
      </c>
      <c r="J109" s="2" t="s">
        <v>17</v>
      </c>
      <c r="K109" s="2" t="s">
        <v>55</v>
      </c>
      <c r="L109" s="3" t="s">
        <v>53</v>
      </c>
      <c r="M109" s="8"/>
      <c r="N109" s="5"/>
    </row>
    <row r="110" spans="1:14" ht="15.75" thickBot="1">
      <c r="A110" s="2" t="s">
        <v>54</v>
      </c>
      <c r="B110" s="2">
        <v>969.38220000000001</v>
      </c>
      <c r="C110" s="2">
        <v>3</v>
      </c>
      <c r="D110" s="2">
        <v>3.8</v>
      </c>
      <c r="E110" s="2">
        <f t="shared" si="5"/>
        <v>2905.1255999999998</v>
      </c>
      <c r="F110" s="2">
        <v>2905.1744600000002</v>
      </c>
      <c r="G110" s="2">
        <f t="shared" si="4"/>
        <v>-4.8860000000331638E-2</v>
      </c>
      <c r="H110" s="10">
        <v>917.46065999999996</v>
      </c>
      <c r="I110" s="2">
        <v>1987.7138000000002</v>
      </c>
      <c r="J110" s="2" t="s">
        <v>18</v>
      </c>
      <c r="K110" s="2" t="s">
        <v>55</v>
      </c>
      <c r="L110" s="3" t="s">
        <v>53</v>
      </c>
      <c r="M110" s="8"/>
      <c r="N110" s="5"/>
    </row>
    <row r="111" spans="1:14" ht="15.75" thickBot="1">
      <c r="A111" s="2" t="s">
        <v>54</v>
      </c>
      <c r="B111" s="2">
        <v>1453.585</v>
      </c>
      <c r="C111" s="1">
        <v>2</v>
      </c>
      <c r="D111" s="2">
        <v>3.8</v>
      </c>
      <c r="E111" s="2">
        <f t="shared" si="5"/>
        <v>2905.1559999999999</v>
      </c>
      <c r="F111" s="2">
        <v>2905.1744600000002</v>
      </c>
      <c r="G111" s="2">
        <f t="shared" si="4"/>
        <v>-1.8460000000231958E-2</v>
      </c>
      <c r="H111" s="10">
        <v>917.46065999999996</v>
      </c>
      <c r="I111" s="2">
        <v>1987.7138000000002</v>
      </c>
      <c r="J111" s="2" t="s">
        <v>18</v>
      </c>
      <c r="K111" s="2" t="s">
        <v>55</v>
      </c>
      <c r="L111" s="3" t="s">
        <v>53</v>
      </c>
      <c r="M111" s="8"/>
      <c r="N111" s="5"/>
    </row>
    <row r="112" spans="1:14" ht="15.75" thickBot="1">
      <c r="A112" s="2" t="s">
        <v>54</v>
      </c>
      <c r="B112" s="2">
        <v>1066.7710999999999</v>
      </c>
      <c r="C112" s="2">
        <v>3</v>
      </c>
      <c r="D112" s="2">
        <v>3.8</v>
      </c>
      <c r="E112" s="2">
        <f t="shared" si="5"/>
        <v>3197.2922999999996</v>
      </c>
      <c r="F112" s="2">
        <v>3197.2902599999998</v>
      </c>
      <c r="G112" s="2">
        <f t="shared" si="4"/>
        <v>2.039999999851716E-3</v>
      </c>
      <c r="H112" s="10">
        <v>917.46065999999996</v>
      </c>
      <c r="I112" s="2">
        <v>2279.8296</v>
      </c>
      <c r="J112" s="2" t="s">
        <v>19</v>
      </c>
      <c r="K112" s="2" t="s">
        <v>55</v>
      </c>
      <c r="L112" s="3" t="s">
        <v>53</v>
      </c>
      <c r="M112" s="8"/>
      <c r="N112" s="5"/>
    </row>
    <row r="113" spans="1:14" ht="15.75" thickBot="1">
      <c r="A113" s="2" t="s">
        <v>54</v>
      </c>
      <c r="B113" s="2">
        <v>1599.6479999999999</v>
      </c>
      <c r="C113" s="1">
        <v>2</v>
      </c>
      <c r="D113" s="2">
        <v>3.8</v>
      </c>
      <c r="E113" s="2">
        <f t="shared" si="5"/>
        <v>3197.2819999999997</v>
      </c>
      <c r="F113" s="2">
        <v>3197.2902599999998</v>
      </c>
      <c r="G113" s="2">
        <f t="shared" si="4"/>
        <v>-8.2600000000638829E-3</v>
      </c>
      <c r="H113" s="10">
        <v>917.46065999999996</v>
      </c>
      <c r="I113" s="2">
        <v>2279.8296</v>
      </c>
      <c r="J113" s="2" t="s">
        <v>19</v>
      </c>
      <c r="K113" s="2" t="s">
        <v>55</v>
      </c>
      <c r="L113" s="3" t="s">
        <v>53</v>
      </c>
      <c r="M113" s="8"/>
      <c r="N113" s="5"/>
    </row>
    <row r="114" spans="1:14" ht="15.75" thickBot="1">
      <c r="A114" s="2" t="s">
        <v>54</v>
      </c>
      <c r="B114" s="2">
        <v>1139.7983999999999</v>
      </c>
      <c r="C114" s="2">
        <v>3</v>
      </c>
      <c r="D114" s="2">
        <v>3.8</v>
      </c>
      <c r="E114" s="2">
        <f t="shared" si="5"/>
        <v>3416.3741999999997</v>
      </c>
      <c r="F114" s="2">
        <v>3416.3645599999995</v>
      </c>
      <c r="G114" s="2">
        <f t="shared" si="4"/>
        <v>9.6400000002176967E-3</v>
      </c>
      <c r="H114" s="10">
        <v>917.46065999999996</v>
      </c>
      <c r="I114" s="2">
        <v>2498.9038999999993</v>
      </c>
      <c r="J114" s="2" t="s">
        <v>20</v>
      </c>
      <c r="K114" s="2" t="s">
        <v>55</v>
      </c>
      <c r="L114" s="3" t="s">
        <v>53</v>
      </c>
      <c r="M114" s="8"/>
      <c r="N114" s="5"/>
    </row>
    <row r="115" spans="1:14" ht="15.75" thickBot="1">
      <c r="A115" s="2" t="s">
        <v>54</v>
      </c>
      <c r="B115" s="2">
        <v>1188.4665</v>
      </c>
      <c r="C115" s="2">
        <v>3</v>
      </c>
      <c r="D115" s="2">
        <v>3.8</v>
      </c>
      <c r="E115" s="2">
        <f t="shared" si="5"/>
        <v>3562.3784999999998</v>
      </c>
      <c r="F115" s="2">
        <v>3562.4224599999998</v>
      </c>
      <c r="G115" s="2">
        <f t="shared" si="4"/>
        <v>-4.3959999999970023E-2</v>
      </c>
      <c r="H115" s="10">
        <v>917.46065999999996</v>
      </c>
      <c r="I115" s="2">
        <v>2644.9618</v>
      </c>
      <c r="J115" s="2" t="s">
        <v>21</v>
      </c>
      <c r="K115" s="2" t="s">
        <v>55</v>
      </c>
      <c r="L115" s="3" t="s">
        <v>53</v>
      </c>
      <c r="M115" s="8"/>
      <c r="N115" s="5"/>
    </row>
    <row r="116" spans="1:14" ht="15.75" thickBot="1">
      <c r="A116" s="2" t="s">
        <v>54</v>
      </c>
      <c r="B116" s="2">
        <v>1091.0952</v>
      </c>
      <c r="C116" s="2">
        <v>3</v>
      </c>
      <c r="D116" s="2">
        <v>3.8</v>
      </c>
      <c r="E116" s="2">
        <f t="shared" si="5"/>
        <v>3270.2646</v>
      </c>
      <c r="F116" s="2">
        <v>3270.3066599999997</v>
      </c>
      <c r="G116" s="2">
        <f t="shared" si="4"/>
        <v>-4.2059999999764841E-2</v>
      </c>
      <c r="H116" s="10">
        <v>917.46065999999996</v>
      </c>
      <c r="I116" s="2">
        <v>2352.8459999999995</v>
      </c>
      <c r="J116" s="2" t="s">
        <v>56</v>
      </c>
      <c r="K116" s="2" t="s">
        <v>55</v>
      </c>
      <c r="L116" s="3" t="s">
        <v>53</v>
      </c>
      <c r="M116" s="8"/>
      <c r="N116" s="5"/>
    </row>
    <row r="117" spans="1:14" ht="15.75" thickBot="1">
      <c r="A117" s="2" t="s">
        <v>54</v>
      </c>
      <c r="B117" s="2">
        <v>1261.4938999999999</v>
      </c>
      <c r="C117" s="2">
        <v>3</v>
      </c>
      <c r="D117" s="2">
        <v>3.8</v>
      </c>
      <c r="E117" s="2">
        <f t="shared" si="5"/>
        <v>3781.4606999999996</v>
      </c>
      <c r="F117" s="2">
        <v>3781.4967599999995</v>
      </c>
      <c r="G117" s="2">
        <f t="shared" si="4"/>
        <v>-3.6059999999906722E-2</v>
      </c>
      <c r="H117" s="10">
        <v>917.46065999999996</v>
      </c>
      <c r="I117" s="2">
        <v>2864.0360999999994</v>
      </c>
      <c r="J117" s="2" t="s">
        <v>22</v>
      </c>
      <c r="K117" s="2" t="s">
        <v>55</v>
      </c>
      <c r="L117" s="3" t="s">
        <v>53</v>
      </c>
      <c r="M117" s="8"/>
      <c r="N117" s="5"/>
    </row>
    <row r="118" spans="1:14" ht="15.75" thickBot="1">
      <c r="A118" s="2" t="s">
        <v>54</v>
      </c>
      <c r="B118" s="2">
        <v>1383.2168999999999</v>
      </c>
      <c r="C118" s="2">
        <v>3</v>
      </c>
      <c r="D118" s="2">
        <v>3.8</v>
      </c>
      <c r="E118" s="2">
        <f t="shared" si="5"/>
        <v>4146.6297000000004</v>
      </c>
      <c r="F118" s="2">
        <v>4146.62896</v>
      </c>
      <c r="G118" s="2">
        <f t="shared" si="4"/>
        <v>7.4000000040541636E-4</v>
      </c>
      <c r="H118" s="10">
        <v>917.46065999999996</v>
      </c>
      <c r="I118" s="2">
        <v>3229.1683000000003</v>
      </c>
      <c r="J118" s="2" t="s">
        <v>24</v>
      </c>
      <c r="K118" s="2" t="s">
        <v>55</v>
      </c>
      <c r="L118" s="3" t="s">
        <v>53</v>
      </c>
      <c r="M118" s="8"/>
      <c r="N118" s="5"/>
    </row>
    <row r="119" spans="1:14" ht="15.75" thickBot="1">
      <c r="A119" s="2" t="s">
        <v>54</v>
      </c>
      <c r="B119" s="2">
        <v>1431.9024999999999</v>
      </c>
      <c r="C119" s="2">
        <v>3</v>
      </c>
      <c r="D119" s="2">
        <v>3.8</v>
      </c>
      <c r="E119" s="2">
        <f t="shared" si="5"/>
        <v>4292.6864999999998</v>
      </c>
      <c r="F119" s="2">
        <v>4292.6868599999998</v>
      </c>
      <c r="G119" s="2">
        <f t="shared" si="4"/>
        <v>-3.6000000000058208E-4</v>
      </c>
      <c r="H119" s="10">
        <v>917.46065999999996</v>
      </c>
      <c r="I119" s="2">
        <v>3375.2262000000001</v>
      </c>
      <c r="J119" s="2" t="s">
        <v>25</v>
      </c>
      <c r="K119" s="2" t="s">
        <v>55</v>
      </c>
      <c r="L119" s="3" t="s">
        <v>53</v>
      </c>
      <c r="M119" s="8"/>
      <c r="N119" s="5"/>
    </row>
    <row r="120" spans="1:14" ht="15.75" thickBot="1">
      <c r="A120" s="2" t="s">
        <v>54</v>
      </c>
      <c r="B120" s="2">
        <v>1334.5311999999999</v>
      </c>
      <c r="C120" s="2">
        <v>3</v>
      </c>
      <c r="D120" s="2">
        <v>3.8</v>
      </c>
      <c r="E120" s="2">
        <f t="shared" si="5"/>
        <v>4000.5725999999995</v>
      </c>
      <c r="F120" s="2">
        <v>4000.5710599999998</v>
      </c>
      <c r="G120" s="2">
        <f t="shared" si="4"/>
        <v>1.5399999997498526E-3</v>
      </c>
      <c r="H120" s="10">
        <v>917.46065999999996</v>
      </c>
      <c r="I120" s="2">
        <v>3083.1103999999996</v>
      </c>
      <c r="J120" s="2" t="s">
        <v>38</v>
      </c>
      <c r="K120" s="2" t="s">
        <v>55</v>
      </c>
      <c r="L120" s="3" t="s">
        <v>53</v>
      </c>
      <c r="M120" s="8"/>
      <c r="N120" s="5"/>
    </row>
    <row r="121" spans="1:14" ht="15.75" thickBot="1">
      <c r="A121" s="2" t="s">
        <v>54</v>
      </c>
      <c r="B121" s="2">
        <v>1626.6428999999998</v>
      </c>
      <c r="C121" s="2">
        <v>3</v>
      </c>
      <c r="D121" s="2">
        <v>3.8</v>
      </c>
      <c r="E121" s="2">
        <f t="shared" si="5"/>
        <v>4876.9076999999997</v>
      </c>
      <c r="F121" s="2">
        <v>4876.89336</v>
      </c>
      <c r="G121" s="2">
        <f t="shared" si="4"/>
        <v>1.4339999999720021E-2</v>
      </c>
      <c r="H121" s="10">
        <v>917.46065999999996</v>
      </c>
      <c r="I121" s="2">
        <v>3959.4327000000003</v>
      </c>
      <c r="J121" s="2" t="s">
        <v>28</v>
      </c>
      <c r="K121" s="2" t="s">
        <v>55</v>
      </c>
      <c r="L121" s="3" t="s">
        <v>53</v>
      </c>
      <c r="M121" s="8"/>
      <c r="N121" s="5"/>
    </row>
    <row r="122" spans="1:14" ht="15.75" thickBot="1">
      <c r="A122" s="2" t="s">
        <v>54</v>
      </c>
      <c r="B122" s="2">
        <v>1220.2320999999999</v>
      </c>
      <c r="C122" s="2">
        <v>4</v>
      </c>
      <c r="D122" s="2">
        <v>3.8</v>
      </c>
      <c r="E122" s="2">
        <f t="shared" si="5"/>
        <v>4876.9003999999995</v>
      </c>
      <c r="F122" s="2">
        <v>4876.89336</v>
      </c>
      <c r="G122" s="2">
        <f t="shared" si="4"/>
        <v>7.039999999506108E-3</v>
      </c>
      <c r="H122" s="10">
        <v>917.46065999999996</v>
      </c>
      <c r="I122" s="2">
        <v>3959.4327000000003</v>
      </c>
      <c r="J122" s="2" t="s">
        <v>28</v>
      </c>
      <c r="K122" s="2" t="s">
        <v>55</v>
      </c>
      <c r="L122" s="3" t="s">
        <v>53</v>
      </c>
      <c r="M122" s="8"/>
      <c r="N122" s="5"/>
    </row>
    <row r="123" spans="1:14" ht="15.75" thickBot="1">
      <c r="A123" s="2" t="s">
        <v>54</v>
      </c>
      <c r="B123" s="2">
        <v>1675.3618999999999</v>
      </c>
      <c r="C123" s="2">
        <v>3</v>
      </c>
      <c r="D123" s="2">
        <v>3.8</v>
      </c>
      <c r="E123" s="2">
        <f t="shared" si="5"/>
        <v>5023.0646999999999</v>
      </c>
      <c r="F123" s="2">
        <v>5022.9512599999998</v>
      </c>
      <c r="G123" s="2">
        <f t="shared" si="4"/>
        <v>0.11344000000008236</v>
      </c>
      <c r="H123" s="10">
        <v>917.46065999999996</v>
      </c>
      <c r="I123" s="2">
        <v>4105.4906000000001</v>
      </c>
      <c r="J123" s="2" t="s">
        <v>32</v>
      </c>
      <c r="K123" s="2" t="s">
        <v>55</v>
      </c>
      <c r="L123" s="3" t="s">
        <v>53</v>
      </c>
      <c r="M123" s="8"/>
      <c r="N123" s="5"/>
    </row>
    <row r="124" spans="1:14" ht="15.75" thickBot="1">
      <c r="A124" s="2" t="s">
        <v>54</v>
      </c>
      <c r="B124" s="2">
        <v>1256.7714000000001</v>
      </c>
      <c r="C124" s="2">
        <v>4</v>
      </c>
      <c r="D124" s="2">
        <v>3.8</v>
      </c>
      <c r="E124" s="2">
        <f t="shared" si="5"/>
        <v>5023.0576000000001</v>
      </c>
      <c r="F124" s="2">
        <v>5022.9512599999998</v>
      </c>
      <c r="G124" s="2">
        <f t="shared" si="4"/>
        <v>0.10634000000027299</v>
      </c>
      <c r="H124" s="10">
        <v>917.46065999999996</v>
      </c>
      <c r="I124" s="2">
        <v>4105.4906000000001</v>
      </c>
      <c r="J124" s="2" t="s">
        <v>32</v>
      </c>
      <c r="K124" s="2" t="s">
        <v>55</v>
      </c>
      <c r="L124" s="3" t="s">
        <v>53</v>
      </c>
      <c r="M124" s="8"/>
      <c r="N124" s="5"/>
    </row>
    <row r="125" spans="1:14" ht="15.75" thickBot="1">
      <c r="A125" s="2" t="s">
        <v>54</v>
      </c>
      <c r="B125" s="2">
        <v>1577.9572000000001</v>
      </c>
      <c r="C125" s="2">
        <v>3</v>
      </c>
      <c r="D125" s="2">
        <v>3.8</v>
      </c>
      <c r="E125" s="2">
        <f t="shared" si="5"/>
        <v>4730.8506000000007</v>
      </c>
      <c r="F125" s="2">
        <v>4730.8354600000002</v>
      </c>
      <c r="G125" s="2">
        <f t="shared" si="4"/>
        <v>1.5140000000428699E-2</v>
      </c>
      <c r="H125" s="10">
        <v>917.46065999999996</v>
      </c>
      <c r="I125" s="2">
        <v>3813.3748000000005</v>
      </c>
      <c r="J125" s="2" t="s">
        <v>57</v>
      </c>
      <c r="K125" s="2" t="s">
        <v>55</v>
      </c>
      <c r="L125" s="3" t="s">
        <v>53</v>
      </c>
      <c r="M125" s="8"/>
      <c r="N125" s="5"/>
    </row>
    <row r="126" spans="1:14" ht="15.75" thickBot="1">
      <c r="A126" s="2" t="s">
        <v>54</v>
      </c>
      <c r="B126" s="2">
        <v>1402.8016</v>
      </c>
      <c r="C126" s="2">
        <v>4</v>
      </c>
      <c r="D126" s="2">
        <v>3.8</v>
      </c>
      <c r="E126" s="2">
        <f t="shared" si="5"/>
        <v>5607.1783999999998</v>
      </c>
      <c r="F126" s="2">
        <v>5607.1577600000001</v>
      </c>
      <c r="G126" s="2">
        <f t="shared" si="4"/>
        <v>2.0639999999730207E-2</v>
      </c>
      <c r="H126" s="10">
        <v>917.46065999999996</v>
      </c>
      <c r="I126" s="2">
        <v>4689.6971000000003</v>
      </c>
      <c r="J126" s="2" t="s">
        <v>58</v>
      </c>
      <c r="K126" s="2" t="s">
        <v>55</v>
      </c>
      <c r="L126" s="3" t="s">
        <v>53</v>
      </c>
      <c r="M126" s="8"/>
      <c r="N126" s="5"/>
    </row>
    <row r="127" spans="1:14" ht="15.75" thickBot="1">
      <c r="A127" s="2" t="s">
        <v>54</v>
      </c>
      <c r="B127" s="2">
        <v>1366.2873999999999</v>
      </c>
      <c r="C127" s="2">
        <v>4</v>
      </c>
      <c r="D127" s="2">
        <v>3.8</v>
      </c>
      <c r="E127" s="2">
        <f t="shared" si="5"/>
        <v>5461.1215999999995</v>
      </c>
      <c r="F127" s="2">
        <v>5461.0998600000003</v>
      </c>
      <c r="G127" s="2">
        <f t="shared" si="4"/>
        <v>2.1739999999226711E-2</v>
      </c>
      <c r="H127" s="10">
        <v>917.46065999999996</v>
      </c>
      <c r="I127" s="2">
        <v>4543.6392000000005</v>
      </c>
      <c r="J127" s="2" t="s">
        <v>59</v>
      </c>
      <c r="K127" s="2" t="s">
        <v>55</v>
      </c>
      <c r="L127" s="3" t="s">
        <v>53</v>
      </c>
      <c r="M127" s="8"/>
      <c r="N127" s="5"/>
    </row>
    <row r="128" spans="1:14" ht="15.75" thickBot="1">
      <c r="A128" s="2" t="s">
        <v>54</v>
      </c>
      <c r="B128" s="2">
        <v>1439.3159000000001</v>
      </c>
      <c r="C128" s="2">
        <v>4</v>
      </c>
      <c r="D128" s="2">
        <v>3.8</v>
      </c>
      <c r="E128" s="2">
        <f t="shared" si="5"/>
        <v>5753.2356</v>
      </c>
      <c r="F128" s="2">
        <v>5753.2156599999998</v>
      </c>
      <c r="G128" s="2">
        <f t="shared" si="4"/>
        <v>1.9940000000133296E-2</v>
      </c>
      <c r="H128" s="10">
        <v>917.46065999999996</v>
      </c>
      <c r="I128" s="2">
        <v>4835.7550000000001</v>
      </c>
      <c r="J128" s="2" t="s">
        <v>50</v>
      </c>
      <c r="K128" s="2" t="s">
        <v>55</v>
      </c>
      <c r="L128" s="3" t="s">
        <v>53</v>
      </c>
      <c r="M128" s="8"/>
      <c r="N128" s="5"/>
    </row>
    <row r="129" spans="1:14" ht="15.75" thickBot="1">
      <c r="A129" s="2" t="s">
        <v>60</v>
      </c>
      <c r="B129" s="9">
        <v>1422.058</v>
      </c>
      <c r="C129" s="2">
        <v>2</v>
      </c>
      <c r="D129" s="2">
        <v>5</v>
      </c>
      <c r="E129" s="2">
        <f t="shared" si="5"/>
        <v>2842.1019999999999</v>
      </c>
      <c r="F129" s="2">
        <v>2842.1159299999999</v>
      </c>
      <c r="G129" s="2">
        <f t="shared" si="4"/>
        <v>-1.3930000000073051E-2</v>
      </c>
      <c r="H129" s="10">
        <v>708.34423000000004</v>
      </c>
      <c r="I129" s="2">
        <v>2133.7716999999998</v>
      </c>
      <c r="J129" s="2" t="s">
        <v>17</v>
      </c>
      <c r="K129" s="2" t="s">
        <v>61</v>
      </c>
      <c r="L129" s="3" t="s">
        <v>53</v>
      </c>
      <c r="M129" s="8"/>
      <c r="N129" s="5"/>
    </row>
    <row r="130" spans="1:14" ht="15.75" thickBot="1">
      <c r="A130" s="2" t="s">
        <v>60</v>
      </c>
      <c r="B130" s="9">
        <v>1604.6275000000001</v>
      </c>
      <c r="C130" s="2">
        <v>2</v>
      </c>
      <c r="D130" s="2">
        <v>5</v>
      </c>
      <c r="E130" s="2">
        <f t="shared" ref="E130:E156" si="6">B130*C130-1.007*C130</f>
        <v>3207.241</v>
      </c>
      <c r="F130" s="2">
        <v>3207.2481299999995</v>
      </c>
      <c r="G130" s="2">
        <f t="shared" si="4"/>
        <v>-7.1299999995062535E-3</v>
      </c>
      <c r="H130" s="10">
        <v>708.34423000000004</v>
      </c>
      <c r="I130" s="2">
        <v>2498.9038999999993</v>
      </c>
      <c r="J130" s="2" t="s">
        <v>20</v>
      </c>
      <c r="K130" s="2" t="s">
        <v>61</v>
      </c>
      <c r="L130" s="3" t="s">
        <v>53</v>
      </c>
      <c r="M130" s="8"/>
      <c r="N130" s="5"/>
    </row>
    <row r="131" spans="1:14" ht="15.75" thickBot="1">
      <c r="A131" s="2" t="s">
        <v>60</v>
      </c>
      <c r="B131" s="2">
        <v>1070.085</v>
      </c>
      <c r="C131" s="2">
        <v>3</v>
      </c>
      <c r="D131" s="2">
        <v>5</v>
      </c>
      <c r="E131" s="2">
        <f t="shared" si="6"/>
        <v>3207.2339999999999</v>
      </c>
      <c r="F131" s="2">
        <v>3207.2481299999995</v>
      </c>
      <c r="G131" s="2">
        <f t="shared" ref="G131:G156" si="7">E131-F131</f>
        <v>-1.4129999999568099E-2</v>
      </c>
      <c r="H131" s="10">
        <v>708.34423000000004</v>
      </c>
      <c r="I131" s="2">
        <v>2498.9038999999993</v>
      </c>
      <c r="J131" s="2" t="s">
        <v>20</v>
      </c>
      <c r="K131" s="2" t="s">
        <v>61</v>
      </c>
      <c r="L131" s="3" t="s">
        <v>53</v>
      </c>
      <c r="M131" s="8"/>
      <c r="N131" s="5"/>
    </row>
    <row r="132" spans="1:14" ht="15.75" thickBot="1">
      <c r="A132" s="2" t="s">
        <v>60</v>
      </c>
      <c r="B132" s="2">
        <v>1118.7782</v>
      </c>
      <c r="C132" s="2">
        <v>3</v>
      </c>
      <c r="D132" s="2">
        <v>5</v>
      </c>
      <c r="E132" s="2">
        <f t="shared" si="6"/>
        <v>3353.3136</v>
      </c>
      <c r="F132" s="2">
        <v>3353.3060299999997</v>
      </c>
      <c r="G132" s="2">
        <f t="shared" si="7"/>
        <v>7.5700000002143497E-3</v>
      </c>
      <c r="H132" s="10">
        <v>708.34423000000004</v>
      </c>
      <c r="I132" s="2">
        <v>2644.9617999999996</v>
      </c>
      <c r="J132" s="2" t="s">
        <v>21</v>
      </c>
      <c r="K132" s="2" t="s">
        <v>61</v>
      </c>
      <c r="L132" s="3" t="s">
        <v>53</v>
      </c>
      <c r="M132" s="8"/>
      <c r="N132" s="5"/>
    </row>
    <row r="133" spans="1:14" ht="15.75" thickBot="1">
      <c r="A133" s="2" t="s">
        <v>60</v>
      </c>
      <c r="B133" s="2">
        <f>B131+365.1392/3</f>
        <v>1191.7980666666667</v>
      </c>
      <c r="C133" s="2">
        <v>3</v>
      </c>
      <c r="D133" s="2">
        <v>5</v>
      </c>
      <c r="E133" s="2">
        <f t="shared" si="6"/>
        <v>3572.3732</v>
      </c>
      <c r="F133" s="2">
        <v>3572.3803299999995</v>
      </c>
      <c r="G133" s="2">
        <f t="shared" si="7"/>
        <v>-7.1299999995062535E-3</v>
      </c>
      <c r="H133" s="10">
        <v>708.34423000000004</v>
      </c>
      <c r="I133" s="2">
        <v>2864.0360999999994</v>
      </c>
      <c r="J133" s="2" t="s">
        <v>22</v>
      </c>
      <c r="K133" s="2" t="s">
        <v>61</v>
      </c>
      <c r="L133" s="3" t="s">
        <v>53</v>
      </c>
      <c r="M133" s="8"/>
      <c r="N133" s="5"/>
    </row>
    <row r="134" spans="1:14" ht="15.75" thickBot="1">
      <c r="A134" s="2" t="s">
        <v>60</v>
      </c>
      <c r="B134" s="2">
        <f>B133+146.057/3</f>
        <v>1240.4837333333335</v>
      </c>
      <c r="C134" s="2">
        <v>3</v>
      </c>
      <c r="D134" s="2">
        <v>4.5</v>
      </c>
      <c r="E134" s="2">
        <f t="shared" si="6"/>
        <v>3718.4302000000002</v>
      </c>
      <c r="F134" s="2">
        <v>3718.4382299999997</v>
      </c>
      <c r="G134" s="2">
        <f t="shared" si="7"/>
        <v>-8.0299999995077087E-3</v>
      </c>
      <c r="H134" s="10">
        <v>708.34423000000004</v>
      </c>
      <c r="I134" s="2">
        <v>3010.0939999999996</v>
      </c>
      <c r="J134" s="2" t="s">
        <v>23</v>
      </c>
      <c r="K134" s="2" t="s">
        <v>61</v>
      </c>
      <c r="L134" s="3" t="s">
        <v>53</v>
      </c>
      <c r="M134" s="8"/>
      <c r="N134" s="5"/>
    </row>
    <row r="135" spans="1:14" ht="15.75" thickBot="1">
      <c r="A135" s="2" t="s">
        <v>60</v>
      </c>
      <c r="B135" s="2">
        <f>B133+365.139/3</f>
        <v>1313.5110666666667</v>
      </c>
      <c r="C135" s="2">
        <v>3</v>
      </c>
      <c r="D135" s="2">
        <v>4.5</v>
      </c>
      <c r="E135" s="2">
        <f t="shared" si="6"/>
        <v>3937.5121999999997</v>
      </c>
      <c r="F135" s="2">
        <v>3937.5125299999995</v>
      </c>
      <c r="G135" s="2">
        <f t="shared" si="7"/>
        <v>-3.2999999984895112E-4</v>
      </c>
      <c r="H135" s="10">
        <v>708.34423000000004</v>
      </c>
      <c r="I135" s="2">
        <v>3229.1682999999994</v>
      </c>
      <c r="J135" s="2" t="s">
        <v>24</v>
      </c>
      <c r="K135" s="2" t="s">
        <v>61</v>
      </c>
      <c r="L135" s="3" t="s">
        <v>53</v>
      </c>
      <c r="M135" s="8"/>
      <c r="N135" s="5"/>
    </row>
    <row r="136" spans="1:14" ht="15.75" thickBot="1">
      <c r="A136" s="2" t="s">
        <v>60</v>
      </c>
      <c r="B136" s="2">
        <v>985.39300000000003</v>
      </c>
      <c r="C136" s="2">
        <v>4</v>
      </c>
      <c r="D136" s="2">
        <v>4.5</v>
      </c>
      <c r="E136" s="2">
        <f t="shared" si="6"/>
        <v>3937.5440000000003</v>
      </c>
      <c r="F136" s="2">
        <v>3937.5125299999995</v>
      </c>
      <c r="G136" s="2">
        <f t="shared" si="7"/>
        <v>3.1470000000808795E-2</v>
      </c>
      <c r="H136" s="10">
        <v>708.34423000000004</v>
      </c>
      <c r="I136" s="2">
        <v>3229.1682999999994</v>
      </c>
      <c r="J136" s="2" t="s">
        <v>24</v>
      </c>
      <c r="K136" s="2" t="s">
        <v>61</v>
      </c>
      <c r="L136" s="3" t="s">
        <v>53</v>
      </c>
      <c r="M136" s="8"/>
      <c r="N136" s="5"/>
    </row>
    <row r="137" spans="1:14" ht="15.75" thickBot="1">
      <c r="A137" s="2" t="s">
        <v>60</v>
      </c>
      <c r="B137" s="2">
        <v>1435.2370000000001</v>
      </c>
      <c r="C137" s="2">
        <v>3</v>
      </c>
      <c r="D137" s="2">
        <v>4.5</v>
      </c>
      <c r="E137" s="2">
        <f t="shared" si="6"/>
        <v>4302.6900000000005</v>
      </c>
      <c r="F137" s="2">
        <v>4302.64473</v>
      </c>
      <c r="G137" s="2">
        <f t="shared" si="7"/>
        <v>4.5270000000527943E-2</v>
      </c>
      <c r="H137" s="10">
        <v>708.34423000000004</v>
      </c>
      <c r="I137" s="2">
        <v>3594.3004999999998</v>
      </c>
      <c r="J137" s="2" t="s">
        <v>26</v>
      </c>
      <c r="K137" s="2" t="s">
        <v>61</v>
      </c>
      <c r="L137" s="3" t="s">
        <v>53</v>
      </c>
      <c r="M137" s="8"/>
      <c r="N137" s="5"/>
    </row>
    <row r="138" spans="1:14" ht="15.75" thickBot="1">
      <c r="A138" s="2" t="s">
        <v>60</v>
      </c>
      <c r="B138" s="2">
        <f>B135+146.057/3</f>
        <v>1362.1967333333334</v>
      </c>
      <c r="C138" s="2">
        <v>3</v>
      </c>
      <c r="D138" s="2">
        <v>4.5</v>
      </c>
      <c r="E138" s="2">
        <f t="shared" si="6"/>
        <v>4083.5692000000004</v>
      </c>
      <c r="F138" s="2">
        <v>4083.5704299999998</v>
      </c>
      <c r="G138" s="2">
        <f t="shared" si="7"/>
        <v>-1.229999999395659E-3</v>
      </c>
      <c r="H138" s="10">
        <v>708.34423000000004</v>
      </c>
      <c r="I138" s="2">
        <v>3375.2261999999996</v>
      </c>
      <c r="J138" s="2" t="s">
        <v>25</v>
      </c>
      <c r="K138" s="2" t="s">
        <v>61</v>
      </c>
      <c r="L138" s="3" t="s">
        <v>53</v>
      </c>
      <c r="M138" s="8"/>
      <c r="N138" s="5"/>
    </row>
    <row r="139" spans="1:14" ht="16.350000000000001" customHeight="1" thickBot="1">
      <c r="A139" s="2" t="s">
        <v>60</v>
      </c>
      <c r="B139" s="2">
        <v>1556.93</v>
      </c>
      <c r="C139" s="2">
        <v>3</v>
      </c>
      <c r="D139" s="2">
        <v>4.5</v>
      </c>
      <c r="E139" s="2">
        <f t="shared" si="6"/>
        <v>4667.7690000000002</v>
      </c>
      <c r="F139" s="2">
        <v>4667.77693</v>
      </c>
      <c r="G139" s="2">
        <f t="shared" si="7"/>
        <v>-7.9299999997601844E-3</v>
      </c>
      <c r="H139" s="10">
        <v>708.34423000000004</v>
      </c>
      <c r="I139" s="2">
        <v>3959.4326999999998</v>
      </c>
      <c r="J139" s="2" t="s">
        <v>28</v>
      </c>
      <c r="K139" s="2" t="s">
        <v>61</v>
      </c>
      <c r="L139" s="3" t="s">
        <v>53</v>
      </c>
      <c r="M139" s="8"/>
      <c r="N139" s="5"/>
    </row>
    <row r="140" spans="1:14" ht="15.75" thickBot="1">
      <c r="A140" s="2" t="s">
        <v>60</v>
      </c>
      <c r="B140" s="2">
        <v>1167.9585</v>
      </c>
      <c r="C140" s="2">
        <v>4</v>
      </c>
      <c r="D140" s="2">
        <v>4.5</v>
      </c>
      <c r="E140" s="2">
        <f t="shared" si="6"/>
        <v>4667.8059999999996</v>
      </c>
      <c r="F140" s="2">
        <v>4667.77693</v>
      </c>
      <c r="G140" s="2">
        <f t="shared" si="7"/>
        <v>2.9069999999592255E-2</v>
      </c>
      <c r="H140" s="10">
        <v>708.34423000000004</v>
      </c>
      <c r="I140" s="2">
        <v>3959.4326999999998</v>
      </c>
      <c r="J140" s="2" t="s">
        <v>28</v>
      </c>
      <c r="K140" s="2" t="s">
        <v>61</v>
      </c>
      <c r="L140" s="3" t="s">
        <v>53</v>
      </c>
      <c r="M140" s="8"/>
      <c r="N140" s="5"/>
    </row>
    <row r="141" spans="1:14" ht="15.75" thickBot="1">
      <c r="A141" s="2" t="s">
        <v>60</v>
      </c>
      <c r="B141" s="9">
        <v>1678.58</v>
      </c>
      <c r="C141" s="2">
        <v>3</v>
      </c>
      <c r="D141" s="2">
        <v>4.5</v>
      </c>
      <c r="E141" s="2">
        <f t="shared" si="6"/>
        <v>5032.7190000000001</v>
      </c>
      <c r="F141" s="2">
        <v>5032.90913</v>
      </c>
      <c r="G141" s="2">
        <f t="shared" si="7"/>
        <v>-0.19012999999995372</v>
      </c>
      <c r="H141" s="10">
        <v>708.34423000000004</v>
      </c>
      <c r="I141" s="2">
        <v>4324.5649000000003</v>
      </c>
      <c r="J141" s="2" t="s">
        <v>33</v>
      </c>
      <c r="K141" s="2" t="s">
        <v>61</v>
      </c>
      <c r="L141" s="3" t="s">
        <v>53</v>
      </c>
      <c r="M141" s="8"/>
      <c r="N141" s="5"/>
    </row>
    <row r="142" spans="1:14" ht="15.75" thickBot="1">
      <c r="A142" s="6" t="s">
        <v>62</v>
      </c>
      <c r="B142" s="2">
        <v>1536.1543000000001</v>
      </c>
      <c r="C142" s="1">
        <v>2</v>
      </c>
      <c r="D142" s="2">
        <v>9.5</v>
      </c>
      <c r="E142" s="2">
        <f t="shared" si="6"/>
        <v>3070.2946000000002</v>
      </c>
      <c r="F142" s="2">
        <v>3070.3044</v>
      </c>
      <c r="G142" s="2">
        <f t="shared" si="7"/>
        <v>-9.7999999998137355E-3</v>
      </c>
      <c r="H142" s="2">
        <v>1301.6649</v>
      </c>
      <c r="I142" s="2">
        <v>1768.6395</v>
      </c>
      <c r="J142" s="2" t="s">
        <v>13</v>
      </c>
      <c r="K142" s="2" t="s">
        <v>63</v>
      </c>
      <c r="L142" s="3" t="s">
        <v>53</v>
      </c>
      <c r="M142" s="8"/>
      <c r="N142" s="5"/>
    </row>
    <row r="143" spans="1:14" ht="15.75" thickBot="1">
      <c r="A143" s="6" t="s">
        <v>62</v>
      </c>
      <c r="B143" s="2">
        <v>1024.4362000000001</v>
      </c>
      <c r="C143" s="1">
        <v>3</v>
      </c>
      <c r="D143" s="2">
        <v>9.5</v>
      </c>
      <c r="E143" s="2">
        <f t="shared" si="6"/>
        <v>3070.2876000000001</v>
      </c>
      <c r="F143" s="2">
        <v>3070.3044</v>
      </c>
      <c r="G143" s="2">
        <f t="shared" si="7"/>
        <v>-1.6799999999875581E-2</v>
      </c>
      <c r="H143" s="2">
        <v>1301.6649</v>
      </c>
      <c r="I143" s="2">
        <v>1768.6395</v>
      </c>
      <c r="J143" s="2" t="s">
        <v>13</v>
      </c>
      <c r="K143" s="2" t="s">
        <v>63</v>
      </c>
      <c r="L143" s="3" t="s">
        <v>53</v>
      </c>
      <c r="M143" s="8"/>
      <c r="N143" s="5"/>
    </row>
    <row r="144" spans="1:14" ht="15.75" thickBot="1">
      <c r="A144" s="6" t="s">
        <v>62</v>
      </c>
      <c r="B144" s="2">
        <v>975.75049999999999</v>
      </c>
      <c r="C144" s="1">
        <v>3</v>
      </c>
      <c r="D144" s="2">
        <v>9.5</v>
      </c>
      <c r="E144" s="2">
        <f t="shared" si="6"/>
        <v>2924.2304999999997</v>
      </c>
      <c r="F144" s="2">
        <v>2924.2465000000002</v>
      </c>
      <c r="G144" s="2">
        <f t="shared" si="7"/>
        <v>-1.6000000000531145E-2</v>
      </c>
      <c r="H144" s="2">
        <v>1301.6649</v>
      </c>
      <c r="I144" s="2">
        <v>1622.5816000000002</v>
      </c>
      <c r="J144" s="2" t="s">
        <v>42</v>
      </c>
      <c r="K144" s="2" t="s">
        <v>63</v>
      </c>
      <c r="L144" s="3" t="s">
        <v>53</v>
      </c>
      <c r="M144" s="8"/>
      <c r="N144" s="5"/>
    </row>
    <row r="145" spans="1:14" ht="15.75" thickBot="1">
      <c r="A145" s="6" t="s">
        <v>62</v>
      </c>
      <c r="B145" s="2">
        <v>1463.1258000000003</v>
      </c>
      <c r="C145" s="1">
        <v>2</v>
      </c>
      <c r="D145" s="2">
        <v>9.5</v>
      </c>
      <c r="E145" s="2">
        <f t="shared" si="6"/>
        <v>2924.2376000000004</v>
      </c>
      <c r="F145" s="2">
        <v>2924.2465000000002</v>
      </c>
      <c r="G145" s="2">
        <f t="shared" si="7"/>
        <v>-8.8999999998122803E-3</v>
      </c>
      <c r="H145" s="2">
        <v>1301.6649</v>
      </c>
      <c r="I145" s="2">
        <v>1622.5816000000002</v>
      </c>
      <c r="J145" s="2" t="s">
        <v>64</v>
      </c>
      <c r="K145" s="2" t="s">
        <v>63</v>
      </c>
      <c r="L145" s="3" t="s">
        <v>53</v>
      </c>
      <c r="M145" s="8"/>
      <c r="N145" s="5"/>
    </row>
    <row r="146" spans="1:14" ht="15.75" thickBot="1">
      <c r="A146" s="6" t="s">
        <v>62</v>
      </c>
      <c r="B146" s="2">
        <v>1073.1217999999999</v>
      </c>
      <c r="C146" s="1">
        <v>3</v>
      </c>
      <c r="D146" s="2">
        <v>9.5</v>
      </c>
      <c r="E146" s="2">
        <f t="shared" si="6"/>
        <v>3216.3443999999995</v>
      </c>
      <c r="F146" s="2">
        <v>3216.3622999999998</v>
      </c>
      <c r="G146" s="2">
        <f t="shared" si="7"/>
        <v>-1.790000000028158E-2</v>
      </c>
      <c r="H146" s="2">
        <v>1301.6649</v>
      </c>
      <c r="I146" s="2">
        <v>1914.6973999999998</v>
      </c>
      <c r="J146" s="2" t="s">
        <v>65</v>
      </c>
      <c r="K146" s="2" t="s">
        <v>63</v>
      </c>
      <c r="L146" s="3" t="s">
        <v>53</v>
      </c>
      <c r="M146" s="8"/>
      <c r="N146" s="5"/>
    </row>
    <row r="147" spans="1:14" ht="15.75" thickBot="1">
      <c r="A147" s="6" t="s">
        <v>62</v>
      </c>
      <c r="B147" s="9">
        <v>1609.1827000000001</v>
      </c>
      <c r="C147" s="1">
        <v>2</v>
      </c>
      <c r="D147" s="2">
        <v>9.5</v>
      </c>
      <c r="E147" s="2">
        <f t="shared" si="6"/>
        <v>3216.3514</v>
      </c>
      <c r="F147" s="2">
        <v>3216.3622999999998</v>
      </c>
      <c r="G147" s="2">
        <f t="shared" si="7"/>
        <v>-1.0899999999764987E-2</v>
      </c>
      <c r="H147" s="2">
        <v>1301.6649</v>
      </c>
      <c r="I147" s="2">
        <v>1914.6973999999998</v>
      </c>
      <c r="J147" s="2" t="s">
        <v>65</v>
      </c>
      <c r="K147" s="2" t="s">
        <v>63</v>
      </c>
      <c r="L147" s="3" t="s">
        <v>53</v>
      </c>
      <c r="M147" s="8"/>
      <c r="N147" s="5"/>
    </row>
    <row r="148" spans="1:14" ht="15.75" thickBot="1">
      <c r="A148" s="6" t="s">
        <v>62</v>
      </c>
      <c r="B148" s="2">
        <v>1645.6887999999999</v>
      </c>
      <c r="C148" s="1">
        <v>2</v>
      </c>
      <c r="D148" s="2">
        <v>9.5</v>
      </c>
      <c r="E148" s="2">
        <f t="shared" si="6"/>
        <v>3289.3635999999997</v>
      </c>
      <c r="F148" s="2">
        <v>3289.3786999999998</v>
      </c>
      <c r="G148" s="2">
        <f t="shared" si="7"/>
        <v>-1.5100000000074942E-2</v>
      </c>
      <c r="H148" s="2">
        <v>1301.6649</v>
      </c>
      <c r="I148" s="2">
        <v>1987.7137999999998</v>
      </c>
      <c r="J148" s="2" t="s">
        <v>18</v>
      </c>
      <c r="K148" s="2" t="s">
        <v>63</v>
      </c>
      <c r="L148" s="3" t="s">
        <v>53</v>
      </c>
      <c r="M148" s="8"/>
      <c r="N148" s="5"/>
    </row>
    <row r="149" spans="1:14" ht="15.75" thickBot="1">
      <c r="A149" s="6" t="s">
        <v>62</v>
      </c>
      <c r="B149" s="11">
        <v>1097.4592</v>
      </c>
      <c r="C149" s="1">
        <v>3</v>
      </c>
      <c r="D149" s="2">
        <v>9.5</v>
      </c>
      <c r="E149" s="2">
        <f t="shared" si="6"/>
        <v>3289.3565999999996</v>
      </c>
      <c r="F149" s="2">
        <v>3289.3786999999998</v>
      </c>
      <c r="G149" s="2">
        <f t="shared" si="7"/>
        <v>-2.2100000000136788E-2</v>
      </c>
      <c r="H149" s="2">
        <v>1301.6649</v>
      </c>
      <c r="I149" s="2">
        <v>1987.7137999999998</v>
      </c>
      <c r="J149" s="2" t="s">
        <v>18</v>
      </c>
      <c r="K149" s="2" t="s">
        <v>63</v>
      </c>
      <c r="L149" s="3" t="s">
        <v>53</v>
      </c>
      <c r="M149" s="8"/>
      <c r="N149" s="5"/>
    </row>
    <row r="150" spans="1:14" ht="15.75" thickBot="1">
      <c r="A150" s="6" t="s">
        <v>62</v>
      </c>
      <c r="B150" s="9">
        <v>859.86189999999999</v>
      </c>
      <c r="C150" s="1">
        <v>4</v>
      </c>
      <c r="D150" s="2">
        <v>9.5</v>
      </c>
      <c r="E150" s="2">
        <f t="shared" si="6"/>
        <v>3435.4196000000002</v>
      </c>
      <c r="F150" s="2">
        <v>3435.4365999999995</v>
      </c>
      <c r="G150" s="2">
        <f t="shared" si="7"/>
        <v>-1.699999999937063E-2</v>
      </c>
      <c r="H150" s="2">
        <v>1301.6649</v>
      </c>
      <c r="I150" s="2">
        <v>2133.7716999999993</v>
      </c>
      <c r="J150" s="2" t="s">
        <v>17</v>
      </c>
      <c r="K150" s="2" t="s">
        <v>63</v>
      </c>
      <c r="L150" s="3" t="s">
        <v>53</v>
      </c>
      <c r="M150" s="8"/>
      <c r="N150" s="5"/>
    </row>
    <row r="151" spans="1:14" ht="15.75" thickBot="1">
      <c r="A151" s="6" t="s">
        <v>62</v>
      </c>
      <c r="B151" s="11">
        <v>1146.1492000000001</v>
      </c>
      <c r="C151" s="1">
        <v>3</v>
      </c>
      <c r="D151" s="2">
        <v>9.5</v>
      </c>
      <c r="E151" s="2">
        <f t="shared" si="6"/>
        <v>3435.4266000000002</v>
      </c>
      <c r="F151" s="2">
        <v>3435.4365999999995</v>
      </c>
      <c r="G151" s="2">
        <f t="shared" si="7"/>
        <v>-9.999999999308784E-3</v>
      </c>
      <c r="H151" s="2">
        <v>1301.6649</v>
      </c>
      <c r="I151" s="2">
        <v>2133.7716999999993</v>
      </c>
      <c r="J151" s="2" t="s">
        <v>17</v>
      </c>
      <c r="K151" s="2" t="s">
        <v>63</v>
      </c>
      <c r="L151" s="3" t="s">
        <v>53</v>
      </c>
      <c r="M151" s="8"/>
      <c r="N151" s="5"/>
    </row>
    <row r="152" spans="1:14" ht="15.75" thickBot="1">
      <c r="A152" s="6" t="s">
        <v>62</v>
      </c>
      <c r="B152" s="2">
        <v>1194.8348000000001</v>
      </c>
      <c r="C152" s="1">
        <v>3</v>
      </c>
      <c r="D152" s="2">
        <v>9.5</v>
      </c>
      <c r="E152" s="2">
        <f t="shared" si="6"/>
        <v>3581.4834000000001</v>
      </c>
      <c r="F152" s="2">
        <v>3581.4944999999998</v>
      </c>
      <c r="G152" s="2">
        <f t="shared" si="7"/>
        <v>-1.1099999999714782E-2</v>
      </c>
      <c r="H152" s="2">
        <v>1301.6649</v>
      </c>
      <c r="I152" s="2">
        <v>2279.8296</v>
      </c>
      <c r="J152" s="2" t="s">
        <v>19</v>
      </c>
      <c r="K152" s="2" t="s">
        <v>63</v>
      </c>
      <c r="L152" s="3" t="s">
        <v>53</v>
      </c>
      <c r="M152" s="8"/>
      <c r="N152" s="5"/>
    </row>
    <row r="153" spans="1:14" ht="16.350000000000001" customHeight="1" thickBot="1">
      <c r="A153" s="6" t="s">
        <v>62</v>
      </c>
      <c r="B153" s="2">
        <v>1267.8622</v>
      </c>
      <c r="C153" s="1">
        <v>3</v>
      </c>
      <c r="D153" s="2">
        <v>9.5</v>
      </c>
      <c r="E153" s="2">
        <f t="shared" si="6"/>
        <v>3800.5655999999999</v>
      </c>
      <c r="F153" s="2">
        <v>3800.5687999999996</v>
      </c>
      <c r="G153" s="2">
        <f t="shared" si="7"/>
        <v>-3.1999999996514816E-3</v>
      </c>
      <c r="H153" s="2">
        <v>1301.6649</v>
      </c>
      <c r="I153" s="2">
        <v>2498.9038999999993</v>
      </c>
      <c r="J153" s="2" t="s">
        <v>20</v>
      </c>
      <c r="K153" s="2" t="s">
        <v>63</v>
      </c>
      <c r="L153" s="3" t="s">
        <v>53</v>
      </c>
      <c r="M153" s="8"/>
      <c r="N153" s="5"/>
    </row>
    <row r="154" spans="1:14" ht="15.75" thickBot="1">
      <c r="A154" s="6" t="s">
        <v>62</v>
      </c>
      <c r="B154" s="2">
        <v>1219.1722</v>
      </c>
      <c r="C154" s="1">
        <v>3</v>
      </c>
      <c r="D154" s="2">
        <v>9.5</v>
      </c>
      <c r="E154" s="2">
        <f t="shared" si="6"/>
        <v>3654.4955999999997</v>
      </c>
      <c r="F154" s="2">
        <v>3654.5108999999998</v>
      </c>
      <c r="G154" s="2">
        <f t="shared" si="7"/>
        <v>-1.5300000000024738E-2</v>
      </c>
      <c r="H154" s="2">
        <v>1301.6649</v>
      </c>
      <c r="I154" s="2">
        <v>2352.8459999999995</v>
      </c>
      <c r="J154" s="2" t="s">
        <v>37</v>
      </c>
      <c r="K154" s="2" t="s">
        <v>63</v>
      </c>
      <c r="L154" s="3" t="s">
        <v>53</v>
      </c>
      <c r="M154" s="8"/>
      <c r="N154" s="5"/>
    </row>
    <row r="155" spans="1:14" ht="15.75" thickBot="1">
      <c r="A155" s="6" t="s">
        <v>62</v>
      </c>
      <c r="B155" s="2">
        <v>1389.5752</v>
      </c>
      <c r="C155" s="1">
        <v>3</v>
      </c>
      <c r="D155" s="2">
        <v>9.5</v>
      </c>
      <c r="E155" s="2">
        <f t="shared" si="6"/>
        <v>4165.7046</v>
      </c>
      <c r="F155" s="2">
        <v>4165.7009999999991</v>
      </c>
      <c r="G155" s="2">
        <f t="shared" si="7"/>
        <v>3.6000000009153155E-3</v>
      </c>
      <c r="H155" s="2">
        <v>1301.6649</v>
      </c>
      <c r="I155" s="2">
        <v>2864.0360999999994</v>
      </c>
      <c r="J155" s="2" t="s">
        <v>22</v>
      </c>
      <c r="K155" s="2" t="s">
        <v>63</v>
      </c>
      <c r="L155" s="3" t="s">
        <v>53</v>
      </c>
      <c r="M155" s="8"/>
      <c r="N155" s="5"/>
    </row>
    <row r="156" spans="1:14" ht="15.75" thickBot="1">
      <c r="A156" s="6" t="s">
        <v>62</v>
      </c>
      <c r="B156" s="2">
        <v>1511.2859333333333</v>
      </c>
      <c r="C156" s="1">
        <v>3</v>
      </c>
      <c r="D156" s="2">
        <v>9.5</v>
      </c>
      <c r="E156" s="2">
        <f t="shared" si="6"/>
        <v>4530.8368</v>
      </c>
      <c r="F156" s="2">
        <v>4530.8331999999991</v>
      </c>
      <c r="G156" s="2">
        <f t="shared" si="7"/>
        <v>3.6000000009153155E-3</v>
      </c>
      <c r="H156" s="2">
        <v>1301.6649</v>
      </c>
      <c r="I156" s="2">
        <v>3229.1682999999994</v>
      </c>
      <c r="J156" s="2" t="s">
        <v>24</v>
      </c>
      <c r="K156" s="2" t="s">
        <v>63</v>
      </c>
      <c r="L156" s="3" t="s">
        <v>53</v>
      </c>
      <c r="M156" s="8"/>
      <c r="N156" s="5"/>
    </row>
    <row r="157" spans="1:14">
      <c r="A157" s="12"/>
      <c r="B157" s="8"/>
      <c r="C157" s="13"/>
      <c r="D157" s="8"/>
      <c r="E157" s="8"/>
      <c r="F157" s="8"/>
      <c r="G157" s="8"/>
      <c r="H157" s="8"/>
      <c r="I157" s="8"/>
      <c r="J157" s="8"/>
      <c r="K157" s="8"/>
      <c r="L157" s="14"/>
      <c r="M157" s="8"/>
      <c r="N15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21" sqref="D21"/>
    </sheetView>
  </sheetViews>
  <sheetFormatPr defaultRowHeight="15"/>
  <cols>
    <col min="1" max="1" width="28" customWidth="1"/>
    <col min="3" max="3" width="10.42578125" customWidth="1"/>
    <col min="4" max="4" width="13.5703125" customWidth="1"/>
    <col min="6" max="6" width="12.7109375" customWidth="1"/>
    <col min="9" max="9" width="11.85546875" customWidth="1"/>
    <col min="12" max="12" width="13.28515625" customWidth="1"/>
    <col min="16" max="16" width="16.140625" customWidth="1"/>
  </cols>
  <sheetData>
    <row r="1" spans="1:16" ht="21">
      <c r="A1" s="43" t="s">
        <v>97</v>
      </c>
    </row>
    <row r="2" spans="1:16" s="36" customFormat="1">
      <c r="A2" s="38" t="s">
        <v>105</v>
      </c>
      <c r="B2" s="44" t="s">
        <v>79</v>
      </c>
      <c r="C2" s="44"/>
      <c r="D2" s="44"/>
      <c r="E2" s="44" t="s">
        <v>14</v>
      </c>
      <c r="F2" s="44"/>
      <c r="G2" s="44" t="s">
        <v>80</v>
      </c>
      <c r="H2" s="44"/>
      <c r="I2" s="44"/>
      <c r="J2" s="44" t="s">
        <v>81</v>
      </c>
      <c r="K2" s="44"/>
      <c r="L2" s="44"/>
      <c r="M2" s="44" t="s">
        <v>82</v>
      </c>
      <c r="N2" s="44"/>
      <c r="O2" s="44"/>
    </row>
    <row r="3" spans="1:16" s="36" customFormat="1">
      <c r="A3" s="39" t="s">
        <v>104</v>
      </c>
      <c r="B3" s="39" t="s">
        <v>66</v>
      </c>
      <c r="C3" s="39" t="s">
        <v>67</v>
      </c>
      <c r="D3" s="39" t="s">
        <v>68</v>
      </c>
      <c r="E3" s="39" t="s">
        <v>69</v>
      </c>
      <c r="F3" s="39" t="s">
        <v>70</v>
      </c>
      <c r="G3" s="39" t="s">
        <v>71</v>
      </c>
      <c r="H3" s="39" t="s">
        <v>71</v>
      </c>
      <c r="I3" s="39" t="s">
        <v>72</v>
      </c>
      <c r="J3" s="39" t="s">
        <v>73</v>
      </c>
      <c r="K3" s="39" t="s">
        <v>73</v>
      </c>
      <c r="L3" s="39" t="s">
        <v>74</v>
      </c>
      <c r="M3" s="39" t="s">
        <v>75</v>
      </c>
      <c r="N3" s="39" t="s">
        <v>75</v>
      </c>
      <c r="O3" s="39" t="s">
        <v>76</v>
      </c>
      <c r="P3" s="40" t="s">
        <v>89</v>
      </c>
    </row>
    <row r="4" spans="1:16">
      <c r="A4" s="21" t="s">
        <v>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7"/>
    </row>
    <row r="5" spans="1:16">
      <c r="A5" s="16" t="s">
        <v>42</v>
      </c>
      <c r="B5" s="17">
        <v>0.45200000000000001</v>
      </c>
      <c r="C5" s="17">
        <v>0.34499999999999997</v>
      </c>
      <c r="D5" s="17">
        <v>1.125</v>
      </c>
      <c r="E5" s="17">
        <v>0.71699999999999997</v>
      </c>
      <c r="F5" s="17">
        <v>1.569</v>
      </c>
      <c r="G5" s="17">
        <v>1.403</v>
      </c>
      <c r="H5" s="17">
        <v>0.58499999999999996</v>
      </c>
      <c r="I5" s="17">
        <v>1.008</v>
      </c>
      <c r="J5" s="17">
        <v>1.1319999999999999</v>
      </c>
      <c r="K5" s="17">
        <v>1.032</v>
      </c>
      <c r="L5" s="17">
        <v>1.381</v>
      </c>
      <c r="M5" s="17">
        <v>1.444</v>
      </c>
      <c r="N5" s="17">
        <v>1.363</v>
      </c>
      <c r="O5" s="17">
        <v>2.0750000000000002</v>
      </c>
    </row>
    <row r="6" spans="1:16">
      <c r="A6" s="16" t="s">
        <v>18</v>
      </c>
      <c r="B6" s="17">
        <v>9.2929999999999993</v>
      </c>
      <c r="C6" s="17">
        <v>8.9879999999999995</v>
      </c>
      <c r="D6" s="17">
        <v>11.388999999999999</v>
      </c>
      <c r="E6" s="17">
        <v>8.8330000000000002</v>
      </c>
      <c r="F6" s="17">
        <v>10.763999999999999</v>
      </c>
      <c r="G6" s="17">
        <v>9.8490000000000002</v>
      </c>
      <c r="H6" s="17">
        <v>10.151999999999999</v>
      </c>
      <c r="I6" s="17">
        <v>13.791</v>
      </c>
      <c r="J6" s="17">
        <v>11.004</v>
      </c>
      <c r="K6" s="17">
        <v>11.654</v>
      </c>
      <c r="L6" s="17">
        <v>14.772</v>
      </c>
      <c r="M6" s="17">
        <v>16.588999999999999</v>
      </c>
      <c r="N6" s="17">
        <v>16.327999999999999</v>
      </c>
      <c r="O6" s="17">
        <v>21.094000000000001</v>
      </c>
    </row>
    <row r="7" spans="1:16">
      <c r="A7" s="16" t="s">
        <v>37</v>
      </c>
      <c r="B7" s="17">
        <v>55.8</v>
      </c>
      <c r="C7" s="17">
        <v>52.773000000000003</v>
      </c>
      <c r="D7" s="17">
        <v>55.792000000000002</v>
      </c>
      <c r="E7" s="17">
        <v>50.996000000000002</v>
      </c>
      <c r="F7" s="17">
        <v>54.695</v>
      </c>
      <c r="G7" s="17">
        <v>51.722999999999999</v>
      </c>
      <c r="H7" s="17">
        <v>51.381</v>
      </c>
      <c r="I7" s="17">
        <v>55.816000000000003</v>
      </c>
      <c r="J7" s="17">
        <v>48.048999999999999</v>
      </c>
      <c r="K7" s="17">
        <v>48.268999999999998</v>
      </c>
      <c r="L7" s="17">
        <v>52.465000000000003</v>
      </c>
      <c r="M7" s="17">
        <v>50.759</v>
      </c>
      <c r="N7" s="17">
        <v>52.002000000000002</v>
      </c>
      <c r="O7" s="17">
        <v>52.662999999999997</v>
      </c>
    </row>
    <row r="8" spans="1:16">
      <c r="A8" s="16" t="s">
        <v>44</v>
      </c>
      <c r="B8" s="17">
        <v>16.516999999999999</v>
      </c>
      <c r="C8" s="17">
        <v>18.213000000000001</v>
      </c>
      <c r="D8" s="17">
        <v>14.018000000000001</v>
      </c>
      <c r="E8" s="17">
        <v>21.907</v>
      </c>
      <c r="F8" s="17">
        <v>15.481</v>
      </c>
      <c r="G8" s="17">
        <v>20.995000000000001</v>
      </c>
      <c r="H8" s="17">
        <v>19.87</v>
      </c>
      <c r="I8" s="17">
        <v>15.867000000000001</v>
      </c>
      <c r="J8" s="17">
        <v>20.120999999999999</v>
      </c>
      <c r="K8" s="17">
        <v>19.204999999999998</v>
      </c>
      <c r="L8" s="17">
        <v>15.346</v>
      </c>
      <c r="M8" s="17">
        <v>17.745000000000001</v>
      </c>
      <c r="N8" s="17">
        <v>17.698</v>
      </c>
      <c r="O8" s="17">
        <v>13.102</v>
      </c>
    </row>
    <row r="9" spans="1:16">
      <c r="A9" s="16" t="s">
        <v>38</v>
      </c>
      <c r="B9" s="17">
        <v>8.8309999999999995</v>
      </c>
      <c r="C9" s="17">
        <v>9.7949999999999999</v>
      </c>
      <c r="D9" s="17">
        <v>8.3040000000000003</v>
      </c>
      <c r="E9" s="17">
        <v>9.5980000000000008</v>
      </c>
      <c r="F9" s="17">
        <v>9.5890000000000004</v>
      </c>
      <c r="G9" s="17">
        <v>8.9770000000000003</v>
      </c>
      <c r="H9" s="17">
        <v>10.087999999999999</v>
      </c>
      <c r="I9" s="17">
        <v>7.48</v>
      </c>
      <c r="J9" s="17">
        <v>10.952999999999999</v>
      </c>
      <c r="K9" s="17">
        <v>10.781000000000001</v>
      </c>
      <c r="L9" s="17">
        <v>8.2240000000000002</v>
      </c>
      <c r="M9" s="17">
        <v>8.0549999999999997</v>
      </c>
      <c r="N9" s="17">
        <v>7.899</v>
      </c>
      <c r="O9" s="17">
        <v>6.5339999999999998</v>
      </c>
    </row>
    <row r="10" spans="1:16">
      <c r="A10" s="16" t="s">
        <v>45</v>
      </c>
      <c r="B10" s="17">
        <v>2.9260000000000002</v>
      </c>
      <c r="C10" s="17">
        <v>3.0070000000000001</v>
      </c>
      <c r="D10" s="17">
        <v>2.738</v>
      </c>
      <c r="E10" s="17">
        <v>3.351</v>
      </c>
      <c r="F10" s="17">
        <v>3.6949999999999998</v>
      </c>
      <c r="G10" s="17">
        <v>3.3250000000000002</v>
      </c>
      <c r="H10" s="17">
        <v>3.9119999999999999</v>
      </c>
      <c r="I10" s="17">
        <v>2.875</v>
      </c>
      <c r="J10" s="17">
        <v>4.4329999999999998</v>
      </c>
      <c r="K10" s="17">
        <v>4.5289999999999999</v>
      </c>
      <c r="L10" s="17">
        <v>3.3090000000000002</v>
      </c>
      <c r="M10" s="17">
        <v>2.84</v>
      </c>
      <c r="N10" s="17">
        <v>2.4580000000000002</v>
      </c>
      <c r="O10" s="17">
        <v>2.3690000000000002</v>
      </c>
    </row>
    <row r="11" spans="1:16">
      <c r="A11" s="16" t="s">
        <v>39</v>
      </c>
      <c r="B11" s="17">
        <v>0.371</v>
      </c>
      <c r="C11" s="17">
        <v>0.41799999999999998</v>
      </c>
      <c r="D11" s="17">
        <v>0.245</v>
      </c>
      <c r="E11" s="17">
        <v>0.88300000000000001</v>
      </c>
      <c r="F11" s="17">
        <v>0.83599999999999997</v>
      </c>
      <c r="G11" s="17">
        <v>1.018</v>
      </c>
      <c r="H11" s="17">
        <v>0.92200000000000004</v>
      </c>
      <c r="I11" s="17">
        <v>0.50700000000000001</v>
      </c>
      <c r="J11" s="17">
        <v>1.0780000000000001</v>
      </c>
      <c r="K11" s="17">
        <v>1.171</v>
      </c>
      <c r="L11" s="17">
        <v>0.84799999999999998</v>
      </c>
      <c r="M11" s="17">
        <v>0.63600000000000001</v>
      </c>
      <c r="N11" s="17">
        <v>0.63700000000000001</v>
      </c>
      <c r="O11" s="17">
        <v>0.45800000000000002</v>
      </c>
    </row>
    <row r="13" spans="1:16">
      <c r="A13" s="18" t="s">
        <v>78</v>
      </c>
    </row>
    <row r="14" spans="1:16">
      <c r="A14" s="16" t="s">
        <v>20</v>
      </c>
      <c r="B14" s="17">
        <v>4.18</v>
      </c>
      <c r="C14" s="17">
        <v>4.7229999999999999</v>
      </c>
      <c r="D14" s="17">
        <v>4.2759999999999998</v>
      </c>
      <c r="E14" s="17">
        <v>2.3359999999999999</v>
      </c>
      <c r="F14" s="17">
        <v>1.9650000000000001</v>
      </c>
      <c r="G14" s="17">
        <v>1.845</v>
      </c>
      <c r="H14" s="17">
        <v>1.87</v>
      </c>
      <c r="I14" s="17">
        <v>1.6839999999999999</v>
      </c>
      <c r="J14" s="17">
        <v>2.0369999999999999</v>
      </c>
      <c r="K14" s="17">
        <v>2.17</v>
      </c>
      <c r="L14" s="17">
        <v>2.2109999999999999</v>
      </c>
      <c r="M14" s="17">
        <v>1.2849999999999999</v>
      </c>
      <c r="N14" s="17">
        <v>1.111</v>
      </c>
      <c r="O14" s="17">
        <v>1.103</v>
      </c>
    </row>
    <row r="15" spans="1:16">
      <c r="A15" s="16" t="s">
        <v>22</v>
      </c>
      <c r="B15" s="17">
        <v>1.63</v>
      </c>
      <c r="C15" s="17">
        <v>1.7370000000000001</v>
      </c>
      <c r="D15" s="17">
        <v>2.1110000000000002</v>
      </c>
      <c r="E15" s="17">
        <v>1.381</v>
      </c>
      <c r="F15" s="17">
        <v>1.4059999999999999</v>
      </c>
      <c r="G15" s="17">
        <v>0.86599999999999999</v>
      </c>
      <c r="H15" s="17">
        <v>1.2190000000000001</v>
      </c>
      <c r="I15" s="17">
        <v>0.97399999999999998</v>
      </c>
      <c r="J15" s="17">
        <v>1.1930000000000001</v>
      </c>
      <c r="K15" s="17">
        <v>1.1890000000000001</v>
      </c>
      <c r="L15" s="17">
        <v>1.4450000000000001</v>
      </c>
      <c r="M15" s="17">
        <v>0.64700000000000002</v>
      </c>
      <c r="N15" s="17">
        <v>0.505</v>
      </c>
      <c r="O15" s="17">
        <v>0.49</v>
      </c>
    </row>
  </sheetData>
  <mergeCells count="5">
    <mergeCell ref="B2:D2"/>
    <mergeCell ref="E2:F2"/>
    <mergeCell ref="G2:I2"/>
    <mergeCell ref="J2:L2"/>
    <mergeCell ref="M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7" sqref="I17"/>
    </sheetView>
  </sheetViews>
  <sheetFormatPr defaultRowHeight="15"/>
  <cols>
    <col min="1" max="1" width="27.7109375" customWidth="1"/>
    <col min="2" max="2" width="11.7109375" customWidth="1"/>
    <col min="3" max="3" width="12.28515625" customWidth="1"/>
    <col min="4" max="4" width="15.42578125" customWidth="1"/>
    <col min="5" max="5" width="16.42578125" customWidth="1"/>
    <col min="7" max="7" width="11.5703125" customWidth="1"/>
  </cols>
  <sheetData>
    <row r="1" spans="1:8" ht="21">
      <c r="A1" s="43" t="s">
        <v>98</v>
      </c>
    </row>
    <row r="2" spans="1:8">
      <c r="A2" s="38" t="s">
        <v>105</v>
      </c>
      <c r="B2" s="30" t="s">
        <v>79</v>
      </c>
      <c r="C2" s="30" t="s">
        <v>14</v>
      </c>
      <c r="D2" s="30" t="s">
        <v>80</v>
      </c>
      <c r="E2" s="30" t="s">
        <v>81</v>
      </c>
      <c r="F2" s="45" t="s">
        <v>82</v>
      </c>
      <c r="G2" s="45"/>
    </row>
    <row r="3" spans="1:8" s="36" customFormat="1">
      <c r="A3" s="39" t="s">
        <v>104</v>
      </c>
      <c r="B3" s="39" t="s">
        <v>100</v>
      </c>
      <c r="C3" s="39" t="s">
        <v>103</v>
      </c>
      <c r="D3" s="39" t="s">
        <v>72</v>
      </c>
      <c r="E3" s="39" t="s">
        <v>99</v>
      </c>
      <c r="F3" s="39" t="s">
        <v>76</v>
      </c>
      <c r="G3" s="39" t="s">
        <v>102</v>
      </c>
      <c r="H3" s="40" t="s">
        <v>89</v>
      </c>
    </row>
    <row r="4" spans="1:8">
      <c r="A4" s="21" t="s">
        <v>77</v>
      </c>
      <c r="B4" s="15"/>
      <c r="C4" s="15"/>
      <c r="D4" s="15"/>
      <c r="E4" s="15"/>
      <c r="F4" s="15"/>
      <c r="G4" s="15"/>
      <c r="H4" s="37"/>
    </row>
    <row r="5" spans="1:8">
      <c r="A5" s="19" t="s">
        <v>42</v>
      </c>
      <c r="B5" s="15">
        <v>13.993</v>
      </c>
      <c r="C5" s="15">
        <v>15.444000000000001</v>
      </c>
      <c r="D5" s="15">
        <v>12.523</v>
      </c>
      <c r="E5" s="15">
        <v>10.68</v>
      </c>
      <c r="F5" s="15">
        <v>23.202999999999999</v>
      </c>
      <c r="G5" s="15">
        <v>25.672000000000001</v>
      </c>
    </row>
    <row r="6" spans="1:8">
      <c r="A6" s="15" t="s">
        <v>18</v>
      </c>
      <c r="B6" s="15">
        <v>10.347</v>
      </c>
      <c r="C6" s="15">
        <v>18.986000000000001</v>
      </c>
      <c r="D6" s="15">
        <v>12.442</v>
      </c>
      <c r="E6" s="15">
        <v>8.2360000000000007</v>
      </c>
      <c r="F6" s="15">
        <v>19.87</v>
      </c>
      <c r="G6" s="15">
        <v>19.231999999999999</v>
      </c>
    </row>
    <row r="7" spans="1:8">
      <c r="A7" s="15" t="s">
        <v>37</v>
      </c>
      <c r="B7" s="15">
        <v>3.23</v>
      </c>
      <c r="C7" s="15">
        <v>3.7229999999999999</v>
      </c>
      <c r="D7" s="15">
        <v>2.2400000000000002</v>
      </c>
      <c r="E7" s="15">
        <v>1.4079999999999999</v>
      </c>
      <c r="F7" s="15">
        <v>3.32</v>
      </c>
      <c r="G7" s="15">
        <v>2.609</v>
      </c>
    </row>
    <row r="8" spans="1:8">
      <c r="A8" s="20" t="s">
        <v>83</v>
      </c>
      <c r="B8" s="15"/>
      <c r="C8" s="15"/>
      <c r="D8" s="15"/>
      <c r="E8" s="15"/>
      <c r="F8" s="15"/>
      <c r="G8" s="15"/>
    </row>
    <row r="9" spans="1:8">
      <c r="A9" s="15" t="s">
        <v>13</v>
      </c>
      <c r="B9" s="15">
        <v>31.349</v>
      </c>
      <c r="C9" s="15">
        <v>24.58</v>
      </c>
      <c r="D9" s="15">
        <v>31.513000000000002</v>
      </c>
      <c r="E9" s="15">
        <v>34.686</v>
      </c>
      <c r="F9" s="15">
        <v>23.352</v>
      </c>
      <c r="G9" s="15">
        <v>24.382999999999999</v>
      </c>
    </row>
    <row r="10" spans="1:8">
      <c r="A10" s="15" t="s">
        <v>17</v>
      </c>
      <c r="B10" s="15">
        <v>14.888999999999999</v>
      </c>
      <c r="C10" s="15">
        <v>20.292000000000002</v>
      </c>
      <c r="D10" s="15">
        <v>22.26</v>
      </c>
      <c r="E10" s="15">
        <v>19.251000000000001</v>
      </c>
      <c r="F10" s="15">
        <v>16.350000000000001</v>
      </c>
      <c r="G10" s="15">
        <v>15.760999999999999</v>
      </c>
    </row>
    <row r="11" spans="1:8">
      <c r="A11" s="15" t="s">
        <v>20</v>
      </c>
      <c r="B11" s="15">
        <v>3.1360000000000001</v>
      </c>
      <c r="C11" s="15">
        <v>3.3340000000000001</v>
      </c>
      <c r="D11" s="15">
        <v>3.2069999999999999</v>
      </c>
      <c r="E11" s="15">
        <v>3.1</v>
      </c>
      <c r="F11" s="15">
        <v>2.8809999999999998</v>
      </c>
      <c r="G11" s="15">
        <v>2.21</v>
      </c>
    </row>
    <row r="12" spans="1:8">
      <c r="A12" s="15" t="s">
        <v>22</v>
      </c>
      <c r="B12" s="15">
        <v>1.919</v>
      </c>
      <c r="C12" s="15">
        <v>2.6019999999999999</v>
      </c>
      <c r="D12" s="15">
        <v>2.2650000000000001</v>
      </c>
      <c r="E12" s="15">
        <v>2.4359999999999999</v>
      </c>
      <c r="F12" s="15">
        <v>2.468</v>
      </c>
      <c r="G12" s="15">
        <v>1.863</v>
      </c>
    </row>
    <row r="13" spans="1:8">
      <c r="A13" s="15" t="s">
        <v>24</v>
      </c>
      <c r="B13" s="15">
        <v>0.22800000000000001</v>
      </c>
      <c r="C13" s="15">
        <v>0.65700000000000003</v>
      </c>
      <c r="D13" s="15">
        <v>0.68200000000000005</v>
      </c>
      <c r="E13" s="15">
        <v>0.56000000000000005</v>
      </c>
      <c r="F13" s="15">
        <v>0.38800000000000001</v>
      </c>
      <c r="G13" s="15">
        <v>0.124</v>
      </c>
    </row>
    <row r="14" spans="1:8">
      <c r="A14" s="21" t="s">
        <v>84</v>
      </c>
      <c r="B14" s="15"/>
      <c r="C14" s="15"/>
      <c r="D14" s="15"/>
      <c r="E14" s="15"/>
      <c r="F14" s="15"/>
      <c r="G14" s="15"/>
    </row>
    <row r="15" spans="1:8">
      <c r="A15" s="15" t="s">
        <v>16</v>
      </c>
      <c r="B15" s="15">
        <v>12.699</v>
      </c>
      <c r="C15" s="15">
        <v>5.2830000000000004</v>
      </c>
      <c r="D15" s="15">
        <v>7.109</v>
      </c>
      <c r="E15" s="15">
        <v>12.265000000000001</v>
      </c>
      <c r="F15" s="15">
        <v>4.28</v>
      </c>
      <c r="G15" s="15">
        <v>5.0449999999999999</v>
      </c>
    </row>
    <row r="16" spans="1:8">
      <c r="A16" s="15" t="s">
        <v>19</v>
      </c>
      <c r="B16" s="15">
        <v>8.2089999999999996</v>
      </c>
      <c r="C16" s="15">
        <v>5.0990000000000002</v>
      </c>
      <c r="D16" s="15">
        <v>5.7590000000000003</v>
      </c>
      <c r="E16" s="15">
        <v>7.3780000000000001</v>
      </c>
      <c r="F16" s="15">
        <v>3.8889999999999998</v>
      </c>
      <c r="G16" s="15">
        <v>3.1</v>
      </c>
    </row>
  </sheetData>
  <mergeCells count="1"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3" sqref="A3:XFD3"/>
    </sheetView>
  </sheetViews>
  <sheetFormatPr defaultRowHeight="15"/>
  <cols>
    <col min="1" max="1" width="25.28515625" customWidth="1"/>
    <col min="5" max="5" width="10.85546875" customWidth="1"/>
    <col min="6" max="6" width="13.85546875" customWidth="1"/>
    <col min="7" max="7" width="12.42578125" customWidth="1"/>
    <col min="8" max="8" width="13.140625" customWidth="1"/>
    <col min="9" max="9" width="15.85546875" customWidth="1"/>
  </cols>
  <sheetData>
    <row r="1" spans="1:12" ht="21">
      <c r="A1" s="43" t="s">
        <v>93</v>
      </c>
    </row>
    <row r="2" spans="1:12">
      <c r="A2" s="38" t="s">
        <v>105</v>
      </c>
      <c r="B2" s="47" t="s">
        <v>85</v>
      </c>
      <c r="C2" s="47"/>
      <c r="D2" s="47" t="s">
        <v>86</v>
      </c>
      <c r="E2" s="47"/>
      <c r="F2" s="30" t="s">
        <v>87</v>
      </c>
      <c r="G2" s="30" t="s">
        <v>81</v>
      </c>
      <c r="H2" s="47" t="s">
        <v>88</v>
      </c>
      <c r="I2" s="45"/>
    </row>
    <row r="3" spans="1:12" s="36" customFormat="1">
      <c r="A3" s="39" t="s">
        <v>104</v>
      </c>
      <c r="B3" s="42" t="s">
        <v>66</v>
      </c>
      <c r="C3" s="42" t="s">
        <v>67</v>
      </c>
      <c r="D3" s="42" t="s">
        <v>69</v>
      </c>
      <c r="E3" s="42" t="s">
        <v>70</v>
      </c>
      <c r="F3" s="42" t="s">
        <v>71</v>
      </c>
      <c r="G3" s="42" t="s">
        <v>73</v>
      </c>
      <c r="H3" s="42" t="s">
        <v>75</v>
      </c>
      <c r="I3" s="42" t="s">
        <v>75</v>
      </c>
      <c r="J3" s="40" t="s">
        <v>89</v>
      </c>
    </row>
    <row r="4" spans="1:12">
      <c r="A4" s="21" t="s">
        <v>77</v>
      </c>
      <c r="B4" s="23"/>
      <c r="C4" s="23"/>
      <c r="D4" s="23"/>
      <c r="E4" s="23"/>
      <c r="F4" s="23"/>
      <c r="G4" s="23"/>
      <c r="H4" s="23"/>
      <c r="I4" s="23"/>
      <c r="J4" s="37"/>
    </row>
    <row r="5" spans="1:12">
      <c r="A5" s="24" t="s">
        <v>18</v>
      </c>
      <c r="B5" s="25">
        <v>0.61739999999999995</v>
      </c>
      <c r="C5" s="25">
        <v>0.85750000000000004</v>
      </c>
      <c r="D5" s="25">
        <v>1.4925999999999999</v>
      </c>
      <c r="E5" s="25">
        <v>0.87319999999999998</v>
      </c>
      <c r="F5" s="25">
        <v>6.5345000000000004</v>
      </c>
      <c r="G5" s="25">
        <v>5.9379999999999997</v>
      </c>
      <c r="H5" s="25">
        <v>18.858699999999999</v>
      </c>
      <c r="I5" s="25">
        <v>20.983000000000001</v>
      </c>
    </row>
    <row r="6" spans="1:12">
      <c r="A6" s="24" t="s">
        <v>37</v>
      </c>
      <c r="B6" s="25">
        <v>0.64410000000000001</v>
      </c>
      <c r="C6" s="25">
        <v>2.0204</v>
      </c>
      <c r="D6" s="25">
        <v>3.9098999999999999</v>
      </c>
      <c r="E6" s="25">
        <v>5.3406000000000002</v>
      </c>
      <c r="F6" s="25">
        <v>7.2371999999999996</v>
      </c>
      <c r="G6" s="25">
        <v>6.8681000000000001</v>
      </c>
      <c r="H6" s="25">
        <v>15.5922</v>
      </c>
      <c r="I6" s="25">
        <v>15.7454</v>
      </c>
    </row>
    <row r="7" spans="1:12">
      <c r="A7" s="24" t="s">
        <v>38</v>
      </c>
      <c r="B7" s="25">
        <v>0.15989999999999999</v>
      </c>
      <c r="C7" s="25">
        <v>0.58399999999999996</v>
      </c>
      <c r="D7" s="25">
        <v>1.7527999999999999</v>
      </c>
      <c r="E7" s="25">
        <v>3.2587999999999999</v>
      </c>
      <c r="F7" s="25">
        <v>0.1754</v>
      </c>
      <c r="G7" s="25">
        <v>0.19589999999999999</v>
      </c>
      <c r="H7" s="25">
        <v>0.79749999999999999</v>
      </c>
      <c r="I7" s="25">
        <v>0.377</v>
      </c>
    </row>
    <row r="8" spans="1:12" ht="15.75">
      <c r="A8" s="24" t="s">
        <v>39</v>
      </c>
      <c r="B8" s="25">
        <v>0.47949999999999998</v>
      </c>
      <c r="C8" s="25">
        <v>0.63290000000000002</v>
      </c>
      <c r="D8" s="25">
        <v>1.7329000000000001</v>
      </c>
      <c r="E8" s="25">
        <v>0.96530000000000005</v>
      </c>
      <c r="F8" s="25">
        <v>3.0599999999999999E-2</v>
      </c>
      <c r="G8" s="25">
        <v>1.24E-2</v>
      </c>
      <c r="H8" s="25">
        <v>1.7600000000000001E-2</v>
      </c>
      <c r="I8" s="25">
        <v>3.8100000000000002E-2</v>
      </c>
      <c r="K8" s="48" t="s">
        <v>89</v>
      </c>
      <c r="L8" s="48"/>
    </row>
    <row r="9" spans="1:12">
      <c r="A9" s="21" t="s">
        <v>83</v>
      </c>
      <c r="B9" s="25"/>
      <c r="C9" s="25"/>
      <c r="D9" s="25"/>
      <c r="E9" s="25"/>
      <c r="F9" s="25"/>
      <c r="G9" s="25"/>
      <c r="H9" s="25"/>
      <c r="I9" s="25"/>
    </row>
    <row r="10" spans="1:12">
      <c r="A10" s="24" t="s">
        <v>13</v>
      </c>
      <c r="B10" s="25">
        <v>18.988600000000002</v>
      </c>
      <c r="C10" s="25">
        <v>18.178000000000001</v>
      </c>
      <c r="D10" s="25">
        <v>2.9245999999999999</v>
      </c>
      <c r="E10" s="25">
        <v>3.1242999999999999</v>
      </c>
      <c r="F10" s="25">
        <v>11.277100000000001</v>
      </c>
      <c r="G10" s="25">
        <v>9.2365999999999993</v>
      </c>
      <c r="H10" s="25">
        <v>7.2638999999999996</v>
      </c>
      <c r="I10" s="25">
        <v>8.2215000000000007</v>
      </c>
    </row>
    <row r="11" spans="1:12" ht="15.75">
      <c r="A11" s="24" t="s">
        <v>17</v>
      </c>
      <c r="B11" s="25">
        <v>29.6416</v>
      </c>
      <c r="C11" s="25">
        <v>24.436900000000001</v>
      </c>
      <c r="D11" s="25">
        <v>10.991199999999999</v>
      </c>
      <c r="E11" s="25">
        <v>14.2281</v>
      </c>
      <c r="F11" s="25">
        <v>32.1447</v>
      </c>
      <c r="G11" s="25">
        <v>31.290500000000002</v>
      </c>
      <c r="H11" s="25">
        <v>22.752400000000002</v>
      </c>
      <c r="I11" s="25">
        <v>23.418099999999999</v>
      </c>
      <c r="K11" s="48"/>
      <c r="L11" s="48"/>
    </row>
    <row r="12" spans="1:12">
      <c r="A12" s="24" t="s">
        <v>20</v>
      </c>
      <c r="B12" s="25">
        <v>8.27</v>
      </c>
      <c r="C12" s="25">
        <v>8.0457000000000001</v>
      </c>
      <c r="D12" s="25">
        <v>22.958100000000002</v>
      </c>
      <c r="E12" s="25">
        <v>21.874099999999999</v>
      </c>
      <c r="F12" s="25">
        <v>27.395900000000001</v>
      </c>
      <c r="G12" s="25">
        <v>28.126899999999999</v>
      </c>
      <c r="H12" s="25">
        <v>17.076899999999998</v>
      </c>
      <c r="I12" s="25">
        <v>18.334199999999999</v>
      </c>
    </row>
    <row r="13" spans="1:12">
      <c r="A13" s="24" t="s">
        <v>22</v>
      </c>
      <c r="B13" s="25">
        <v>1.4211</v>
      </c>
      <c r="C13" s="25">
        <v>2.2475999999999998</v>
      </c>
      <c r="D13" s="25">
        <v>1.9491000000000001</v>
      </c>
      <c r="E13" s="25">
        <v>1.5550999999999999</v>
      </c>
      <c r="F13" s="25">
        <v>0.91100000000000003</v>
      </c>
      <c r="G13" s="25">
        <v>0.74509999999999998</v>
      </c>
      <c r="H13" s="25">
        <v>0.48039999999999999</v>
      </c>
      <c r="I13" s="25">
        <v>0.33760000000000001</v>
      </c>
    </row>
    <row r="14" spans="1:12">
      <c r="A14" s="24" t="s">
        <v>24</v>
      </c>
      <c r="B14" s="25">
        <v>8.6498000000000008</v>
      </c>
      <c r="C14" s="25">
        <v>9.6540999999999997</v>
      </c>
      <c r="D14" s="25">
        <v>22.182700000000001</v>
      </c>
      <c r="E14" s="25">
        <v>19.266300000000001</v>
      </c>
      <c r="F14" s="25">
        <v>1.3241000000000001</v>
      </c>
      <c r="G14" s="25">
        <v>1.2690999999999999</v>
      </c>
      <c r="H14" s="25">
        <v>1.2542</v>
      </c>
      <c r="I14" s="25">
        <v>0.79820000000000002</v>
      </c>
    </row>
    <row r="15" spans="1:12">
      <c r="A15" s="24" t="s">
        <v>28</v>
      </c>
      <c r="B15" s="25">
        <v>2.6137999999999999</v>
      </c>
      <c r="C15" s="25">
        <v>2.7282999999999999</v>
      </c>
      <c r="D15" s="25">
        <v>8.3231000000000002</v>
      </c>
      <c r="E15" s="25">
        <v>9.7624999999999993</v>
      </c>
      <c r="F15" s="25">
        <v>1.6E-2</v>
      </c>
      <c r="G15" s="25">
        <v>1.12E-2</v>
      </c>
      <c r="H15" s="25">
        <v>3.7699999999999997E-2</v>
      </c>
      <c r="I15" s="25">
        <v>9.4999999999999998E-3</v>
      </c>
    </row>
    <row r="16" spans="1:12">
      <c r="A16" s="24" t="s">
        <v>40</v>
      </c>
      <c r="B16" s="25">
        <v>0.68320000000000003</v>
      </c>
      <c r="C16" s="25">
        <v>1.1581999999999999</v>
      </c>
      <c r="D16" s="25">
        <v>3.137</v>
      </c>
      <c r="E16" s="25">
        <v>2.9754</v>
      </c>
      <c r="F16" s="25">
        <v>4.8999999999999998E-3</v>
      </c>
      <c r="G16" s="25">
        <v>3.8999999999999998E-3</v>
      </c>
      <c r="H16" s="25">
        <v>1.5800000000000002E-2</v>
      </c>
      <c r="I16" s="25">
        <v>7.2099999999999997E-2</v>
      </c>
    </row>
    <row r="17" spans="1:9">
      <c r="A17" s="21" t="s">
        <v>84</v>
      </c>
      <c r="B17" s="25"/>
      <c r="C17" s="25"/>
      <c r="D17" s="25"/>
      <c r="E17" s="25"/>
      <c r="F17" s="25"/>
      <c r="G17" s="25"/>
      <c r="H17" s="25"/>
      <c r="I17" s="25"/>
    </row>
    <row r="18" spans="1:9">
      <c r="A18" s="24" t="s">
        <v>19</v>
      </c>
      <c r="B18" s="25">
        <v>12.7486</v>
      </c>
      <c r="C18" s="25">
        <v>14.5839</v>
      </c>
      <c r="D18" s="25">
        <v>1.8174999999999999</v>
      </c>
      <c r="E18" s="25">
        <v>1.1372</v>
      </c>
      <c r="F18" s="25">
        <v>6.4371</v>
      </c>
      <c r="G18" s="25">
        <v>7.633</v>
      </c>
      <c r="H18" s="25">
        <v>8.6598000000000006</v>
      </c>
      <c r="I18" s="25">
        <v>6.7507000000000001</v>
      </c>
    </row>
    <row r="19" spans="1:9">
      <c r="A19" s="24" t="s">
        <v>21</v>
      </c>
      <c r="B19" s="25">
        <v>4.2811000000000003</v>
      </c>
      <c r="C19" s="25">
        <v>3.6678000000000002</v>
      </c>
      <c r="D19" s="25">
        <v>4.5989000000000004</v>
      </c>
      <c r="E19" s="25">
        <v>5.1200999999999999</v>
      </c>
      <c r="F19" s="25">
        <v>5.1872999999999996</v>
      </c>
      <c r="G19" s="25">
        <v>7.4005000000000001</v>
      </c>
      <c r="H19" s="25">
        <v>2.4639000000000002</v>
      </c>
      <c r="I19" s="25">
        <v>2.391</v>
      </c>
    </row>
    <row r="20" spans="1:9">
      <c r="A20" s="24" t="s">
        <v>25</v>
      </c>
      <c r="B20" s="25">
        <v>8.1676000000000002</v>
      </c>
      <c r="C20" s="25">
        <v>8.4276999999999997</v>
      </c>
      <c r="D20" s="25">
        <v>8.4998000000000005</v>
      </c>
      <c r="E20" s="25">
        <v>6.2416999999999998</v>
      </c>
      <c r="F20" s="25">
        <v>0.18049999999999999</v>
      </c>
      <c r="G20" s="25">
        <v>0.32100000000000001</v>
      </c>
      <c r="H20" s="25">
        <v>0.1091</v>
      </c>
      <c r="I20" s="25">
        <v>3.73E-2</v>
      </c>
    </row>
    <row r="21" spans="1:9">
      <c r="A21" s="24" t="s">
        <v>32</v>
      </c>
      <c r="B21" s="25">
        <v>2.6337999999999999</v>
      </c>
      <c r="C21" s="25">
        <v>2.7770000000000001</v>
      </c>
      <c r="D21" s="25">
        <v>3.7298</v>
      </c>
      <c r="E21" s="25">
        <v>3.0489000000000002</v>
      </c>
      <c r="F21" s="25">
        <v>5.7999999999999996E-3</v>
      </c>
      <c r="G21" s="25">
        <v>7.4000000000000003E-3</v>
      </c>
      <c r="H21" s="25">
        <v>2.2499999999999999E-2</v>
      </c>
      <c r="I21" s="25">
        <v>2.8999999999999998E-3</v>
      </c>
    </row>
  </sheetData>
  <mergeCells count="5">
    <mergeCell ref="B2:C2"/>
    <mergeCell ref="D2:E2"/>
    <mergeCell ref="K11:L11"/>
    <mergeCell ref="K8:L8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3" sqref="A3:XFD3"/>
    </sheetView>
  </sheetViews>
  <sheetFormatPr defaultRowHeight="15"/>
  <cols>
    <col min="1" max="1" width="28.140625" style="22" customWidth="1"/>
    <col min="2" max="3" width="8.85546875" style="22"/>
    <col min="4" max="4" width="12" style="22" customWidth="1"/>
    <col min="5" max="5" width="8.85546875" style="22"/>
    <col min="6" max="6" width="11.85546875" style="22" customWidth="1"/>
    <col min="7" max="16" width="8.85546875" style="22"/>
  </cols>
  <sheetData>
    <row r="1" spans="1:16" ht="21">
      <c r="A1" s="41" t="s">
        <v>94</v>
      </c>
    </row>
    <row r="2" spans="1:16">
      <c r="A2" s="38" t="s">
        <v>105</v>
      </c>
      <c r="B2" s="46" t="s">
        <v>79</v>
      </c>
      <c r="C2" s="46"/>
      <c r="D2" s="46"/>
      <c r="E2" s="46" t="s">
        <v>14</v>
      </c>
      <c r="F2" s="46"/>
      <c r="G2" s="46" t="s">
        <v>80</v>
      </c>
      <c r="H2" s="46"/>
      <c r="I2" s="46"/>
      <c r="J2" s="46" t="s">
        <v>81</v>
      </c>
      <c r="K2" s="46"/>
      <c r="L2" s="46"/>
      <c r="M2" s="46" t="s">
        <v>82</v>
      </c>
      <c r="N2" s="46"/>
      <c r="O2" s="46"/>
    </row>
    <row r="3" spans="1:16" s="36" customFormat="1">
      <c r="A3" s="39" t="s">
        <v>104</v>
      </c>
      <c r="B3" s="39" t="s">
        <v>66</v>
      </c>
      <c r="C3" s="39" t="s">
        <v>67</v>
      </c>
      <c r="D3" s="39" t="s">
        <v>68</v>
      </c>
      <c r="E3" s="39" t="s">
        <v>69</v>
      </c>
      <c r="F3" s="39" t="s">
        <v>70</v>
      </c>
      <c r="G3" s="39" t="s">
        <v>71</v>
      </c>
      <c r="H3" s="39" t="s">
        <v>71</v>
      </c>
      <c r="I3" s="39" t="s">
        <v>72</v>
      </c>
      <c r="J3" s="39" t="s">
        <v>73</v>
      </c>
      <c r="K3" s="39" t="s">
        <v>73</v>
      </c>
      <c r="L3" s="39" t="s">
        <v>74</v>
      </c>
      <c r="M3" s="39" t="s">
        <v>75</v>
      </c>
      <c r="N3" s="39" t="s">
        <v>75</v>
      </c>
      <c r="O3" s="39" t="s">
        <v>101</v>
      </c>
      <c r="P3" s="40" t="s">
        <v>89</v>
      </c>
    </row>
    <row r="4" spans="1:16">
      <c r="A4" s="21" t="s">
        <v>77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37"/>
    </row>
    <row r="5" spans="1:16">
      <c r="A5" s="26" t="s">
        <v>37</v>
      </c>
      <c r="B5" s="27">
        <v>1.53</v>
      </c>
      <c r="C5" s="27">
        <v>2.2400000000000002</v>
      </c>
      <c r="D5" s="27">
        <v>0.96499999999999997</v>
      </c>
      <c r="E5" s="27">
        <v>1.89</v>
      </c>
      <c r="F5" s="27">
        <v>1.93</v>
      </c>
      <c r="G5" s="27">
        <v>0.4</v>
      </c>
      <c r="H5" s="27">
        <v>0.16400000000000001</v>
      </c>
      <c r="I5" s="27">
        <v>0.22</v>
      </c>
      <c r="J5" s="27">
        <v>0.48199999999999998</v>
      </c>
      <c r="K5" s="27">
        <v>5.2999999999999999E-2</v>
      </c>
      <c r="L5" s="27">
        <v>3.6999999999999998E-2</v>
      </c>
      <c r="M5" s="27">
        <v>2.7040000000000002</v>
      </c>
      <c r="N5" s="27">
        <v>2.6150000000000002</v>
      </c>
      <c r="O5" s="27">
        <v>2.3879999999999999</v>
      </c>
      <c r="P5"/>
    </row>
    <row r="6" spans="1:16">
      <c r="A6" s="26" t="s">
        <v>38</v>
      </c>
      <c r="B6" s="27">
        <v>1.429</v>
      </c>
      <c r="C6" s="27">
        <v>2.1920000000000002</v>
      </c>
      <c r="D6" s="27">
        <v>1.5720000000000001</v>
      </c>
      <c r="E6" s="27">
        <v>1.345</v>
      </c>
      <c r="F6" s="27">
        <v>2.5449999999999999</v>
      </c>
      <c r="G6" s="27">
        <v>0.252</v>
      </c>
      <c r="H6" s="27">
        <v>9.7000000000000003E-2</v>
      </c>
      <c r="I6" s="27">
        <v>0.23799999999999999</v>
      </c>
      <c r="J6" s="27">
        <v>0.183</v>
      </c>
      <c r="K6" s="27">
        <v>4.4999999999999998E-2</v>
      </c>
      <c r="L6" s="27">
        <v>0.33100000000000002</v>
      </c>
      <c r="M6" s="27">
        <v>1.5129999999999999</v>
      </c>
      <c r="N6" s="27">
        <v>1.804</v>
      </c>
      <c r="O6" s="27">
        <v>1.7889999999999999</v>
      </c>
      <c r="P6"/>
    </row>
    <row r="7" spans="1:16">
      <c r="A7" s="20" t="s">
        <v>83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/>
    </row>
    <row r="8" spans="1:16">
      <c r="A8" s="26" t="s">
        <v>17</v>
      </c>
      <c r="B8" s="27">
        <v>0.81799999999999995</v>
      </c>
      <c r="C8" s="27">
        <v>0.57799999999999996</v>
      </c>
      <c r="D8" s="27">
        <v>2.14</v>
      </c>
      <c r="E8" s="27">
        <v>0.63700000000000001</v>
      </c>
      <c r="F8" s="27">
        <v>1.6830000000000001</v>
      </c>
      <c r="G8" s="27">
        <v>1.855</v>
      </c>
      <c r="H8" s="27">
        <v>2.35</v>
      </c>
      <c r="I8" s="27">
        <v>2.1160000000000001</v>
      </c>
      <c r="J8" s="27">
        <v>2.0219999999999998</v>
      </c>
      <c r="K8" s="27">
        <v>2.2749999999999999</v>
      </c>
      <c r="L8" s="27">
        <v>1.841</v>
      </c>
      <c r="M8" s="27">
        <v>2.2709999999999999</v>
      </c>
      <c r="N8" s="27">
        <v>2.5510000000000002</v>
      </c>
      <c r="O8" s="27">
        <v>2.4910000000000001</v>
      </c>
      <c r="P8"/>
    </row>
    <row r="9" spans="1:16">
      <c r="A9" s="26" t="s">
        <v>20</v>
      </c>
      <c r="B9" s="27">
        <v>19.478999999999999</v>
      </c>
      <c r="C9" s="27">
        <v>20.844000000000001</v>
      </c>
      <c r="D9" s="27">
        <v>19.039000000000001</v>
      </c>
      <c r="E9" s="27">
        <v>20.379000000000001</v>
      </c>
      <c r="F9" s="27">
        <v>18.097000000000001</v>
      </c>
      <c r="G9" s="27">
        <v>22.103000000000002</v>
      </c>
      <c r="H9" s="27">
        <v>21.077000000000002</v>
      </c>
      <c r="I9" s="27">
        <v>20.478000000000002</v>
      </c>
      <c r="J9" s="27">
        <v>19.141999999999999</v>
      </c>
      <c r="K9" s="27">
        <v>19.494</v>
      </c>
      <c r="L9" s="27">
        <v>19.776</v>
      </c>
      <c r="M9" s="27">
        <v>26.849</v>
      </c>
      <c r="N9" s="27">
        <v>27.771000000000001</v>
      </c>
      <c r="O9" s="27">
        <v>27.1</v>
      </c>
      <c r="P9"/>
    </row>
    <row r="10" spans="1:16">
      <c r="A10" s="26" t="s">
        <v>22</v>
      </c>
      <c r="B10" s="27">
        <v>2.117</v>
      </c>
      <c r="C10" s="27">
        <v>2.4009999999999998</v>
      </c>
      <c r="D10" s="27">
        <v>2.2050000000000001</v>
      </c>
      <c r="E10" s="27">
        <v>2.488</v>
      </c>
      <c r="F10" s="27">
        <v>2.6219999999999999</v>
      </c>
      <c r="G10" s="27">
        <v>2.0230000000000001</v>
      </c>
      <c r="H10" s="27">
        <v>1.8939999999999999</v>
      </c>
      <c r="I10" s="27">
        <v>1.901</v>
      </c>
      <c r="J10" s="27">
        <v>1.9390000000000001</v>
      </c>
      <c r="K10" s="27">
        <v>1.7809999999999999</v>
      </c>
      <c r="L10" s="27">
        <v>1.8620000000000001</v>
      </c>
      <c r="M10" s="27">
        <v>2.0169999999999999</v>
      </c>
      <c r="N10" s="27">
        <v>1.788</v>
      </c>
      <c r="O10" s="27">
        <v>1.992</v>
      </c>
      <c r="P10"/>
    </row>
    <row r="11" spans="1:16">
      <c r="A11" s="26" t="s">
        <v>24</v>
      </c>
      <c r="B11" s="27">
        <v>29.114000000000001</v>
      </c>
      <c r="C11" s="27">
        <v>26.074000000000002</v>
      </c>
      <c r="D11" s="27">
        <v>25.39</v>
      </c>
      <c r="E11" s="27">
        <v>27.222000000000001</v>
      </c>
      <c r="F11" s="27">
        <v>29.312999999999999</v>
      </c>
      <c r="G11" s="27">
        <v>29.036999999999999</v>
      </c>
      <c r="H11" s="27">
        <v>29.72</v>
      </c>
      <c r="I11" s="27">
        <v>30.309000000000001</v>
      </c>
      <c r="J11" s="27">
        <v>29.5</v>
      </c>
      <c r="K11" s="27">
        <v>29.969000000000001</v>
      </c>
      <c r="L11" s="27">
        <v>29.576000000000001</v>
      </c>
      <c r="M11" s="27">
        <v>29.361999999999998</v>
      </c>
      <c r="N11" s="27">
        <v>29.399000000000001</v>
      </c>
      <c r="O11" s="27">
        <v>29.352</v>
      </c>
      <c r="P11"/>
    </row>
    <row r="12" spans="1:16">
      <c r="A12" s="26" t="s">
        <v>26</v>
      </c>
      <c r="B12" s="27">
        <v>3.722</v>
      </c>
      <c r="C12" s="27">
        <v>3.2679999999999998</v>
      </c>
      <c r="D12" s="27">
        <v>3.4849999999999999</v>
      </c>
      <c r="E12" s="27">
        <v>6.9880000000000004</v>
      </c>
      <c r="F12" s="27">
        <v>7.617</v>
      </c>
      <c r="G12" s="27">
        <v>6.2169999999999996</v>
      </c>
      <c r="H12" s="27">
        <v>6.2679999999999998</v>
      </c>
      <c r="I12" s="27">
        <v>6.1950000000000003</v>
      </c>
      <c r="J12" s="27">
        <v>5.7610000000000001</v>
      </c>
      <c r="K12" s="27">
        <v>5.1749999999999998</v>
      </c>
      <c r="L12" s="27">
        <v>5.7519999999999998</v>
      </c>
      <c r="M12" s="27">
        <v>5.2240000000000002</v>
      </c>
      <c r="N12" s="27">
        <v>4.8120000000000003</v>
      </c>
      <c r="O12" s="27">
        <v>5.21</v>
      </c>
      <c r="P12"/>
    </row>
    <row r="13" spans="1:16">
      <c r="A13" s="26" t="s">
        <v>28</v>
      </c>
      <c r="B13" s="27">
        <v>8.3350000000000009</v>
      </c>
      <c r="C13" s="27">
        <v>7.8920000000000003</v>
      </c>
      <c r="D13" s="27">
        <v>8.6780000000000008</v>
      </c>
      <c r="E13" s="27">
        <v>13.125</v>
      </c>
      <c r="F13" s="27">
        <v>10.119</v>
      </c>
      <c r="G13" s="27">
        <v>12.369</v>
      </c>
      <c r="H13" s="27">
        <v>13.131</v>
      </c>
      <c r="I13" s="27">
        <v>12.553000000000001</v>
      </c>
      <c r="J13" s="27">
        <v>12.891</v>
      </c>
      <c r="K13" s="27">
        <v>12.98</v>
      </c>
      <c r="L13" s="27">
        <v>12.374000000000001</v>
      </c>
      <c r="M13" s="27">
        <v>12.295999999999999</v>
      </c>
      <c r="N13" s="27">
        <v>11.035</v>
      </c>
      <c r="O13" s="27">
        <v>11.798</v>
      </c>
      <c r="P13"/>
    </row>
    <row r="14" spans="1:16">
      <c r="A14" s="26" t="s">
        <v>48</v>
      </c>
      <c r="B14" s="27">
        <v>1.4930000000000001</v>
      </c>
      <c r="C14" s="27">
        <v>1.7569999999999999</v>
      </c>
      <c r="D14" s="27">
        <v>2.0859999999999999</v>
      </c>
      <c r="E14" s="27">
        <v>3.5449999999999999</v>
      </c>
      <c r="F14" s="27">
        <v>3.4159999999999999</v>
      </c>
      <c r="G14" s="27">
        <v>3.1160000000000001</v>
      </c>
      <c r="H14" s="27">
        <v>2.798</v>
      </c>
      <c r="I14" s="27">
        <v>2.8660000000000001</v>
      </c>
      <c r="J14" s="27">
        <v>2.6309999999999998</v>
      </c>
      <c r="K14" s="27">
        <v>2.903</v>
      </c>
      <c r="L14" s="27">
        <v>2.536</v>
      </c>
      <c r="M14" s="27">
        <v>2.544</v>
      </c>
      <c r="N14" s="27">
        <v>2.2240000000000002</v>
      </c>
      <c r="O14" s="27">
        <v>2.633</v>
      </c>
      <c r="P14"/>
    </row>
    <row r="15" spans="1:16">
      <c r="A15" s="26" t="s">
        <v>49</v>
      </c>
      <c r="B15" s="27">
        <v>2.0139999999999998</v>
      </c>
      <c r="C15" s="27">
        <v>2.5670000000000002</v>
      </c>
      <c r="D15" s="27">
        <v>2.452</v>
      </c>
      <c r="E15" s="27">
        <v>3.681</v>
      </c>
      <c r="F15" s="27">
        <v>4.024</v>
      </c>
      <c r="G15" s="27">
        <v>3.3559999999999999</v>
      </c>
      <c r="H15" s="27">
        <v>3.4409999999999998</v>
      </c>
      <c r="I15" s="27">
        <v>3.5449999999999999</v>
      </c>
      <c r="J15" s="27">
        <v>3.226</v>
      </c>
      <c r="K15" s="27">
        <v>3.23</v>
      </c>
      <c r="L15" s="27">
        <v>3.294</v>
      </c>
      <c r="M15" s="27">
        <v>3.4710000000000001</v>
      </c>
      <c r="N15" s="27">
        <v>3.42</v>
      </c>
      <c r="O15" s="27">
        <v>3.359</v>
      </c>
      <c r="P15"/>
    </row>
    <row r="16" spans="1:16">
      <c r="A16" s="20" t="s">
        <v>84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/>
    </row>
    <row r="17" spans="1:16">
      <c r="A17" s="26" t="s">
        <v>19</v>
      </c>
      <c r="B17" s="27">
        <v>0.54</v>
      </c>
      <c r="C17" s="27">
        <v>0.16200000000000001</v>
      </c>
      <c r="D17" s="27">
        <v>2.6</v>
      </c>
      <c r="E17" s="27">
        <v>9.8000000000000004E-2</v>
      </c>
      <c r="F17" s="27">
        <v>0.26300000000000001</v>
      </c>
      <c r="G17" s="27">
        <v>1.0229999999999999</v>
      </c>
      <c r="H17" s="27">
        <v>0.66800000000000004</v>
      </c>
      <c r="I17" s="27">
        <v>0.63800000000000001</v>
      </c>
      <c r="J17" s="27">
        <v>0.88800000000000001</v>
      </c>
      <c r="K17" s="27">
        <v>0.874</v>
      </c>
      <c r="L17" s="27">
        <v>0.86699999999999999</v>
      </c>
      <c r="M17" s="27">
        <v>1.4E-2</v>
      </c>
      <c r="N17" s="27">
        <v>0.41099999999999998</v>
      </c>
      <c r="O17" s="27">
        <v>0.316</v>
      </c>
      <c r="P17"/>
    </row>
    <row r="18" spans="1:16">
      <c r="A18" s="26" t="s">
        <v>21</v>
      </c>
      <c r="B18" s="27">
        <v>4.6159999999999997</v>
      </c>
      <c r="C18" s="27">
        <v>6.24</v>
      </c>
      <c r="D18" s="27">
        <v>4.609</v>
      </c>
      <c r="E18" s="27">
        <v>2.3149999999999999</v>
      </c>
      <c r="F18" s="27">
        <v>2.6520000000000001</v>
      </c>
      <c r="G18" s="27">
        <v>2.3290000000000002</v>
      </c>
      <c r="H18" s="27">
        <v>2.5470000000000002</v>
      </c>
      <c r="I18" s="27">
        <v>2.6120000000000001</v>
      </c>
      <c r="J18" s="27">
        <v>2.7240000000000002</v>
      </c>
      <c r="K18" s="27">
        <v>2.39</v>
      </c>
      <c r="L18" s="27">
        <v>2.645</v>
      </c>
      <c r="M18" s="27">
        <v>2.0390000000000001</v>
      </c>
      <c r="N18" s="27">
        <v>2.298</v>
      </c>
      <c r="O18" s="27">
        <v>1.397</v>
      </c>
      <c r="P18"/>
    </row>
    <row r="19" spans="1:16">
      <c r="A19" s="26" t="s">
        <v>23</v>
      </c>
      <c r="B19" s="27">
        <v>1.35</v>
      </c>
      <c r="C19" s="27">
        <v>1.76</v>
      </c>
      <c r="D19" s="27">
        <v>1.5209999999999999</v>
      </c>
      <c r="E19" s="27">
        <v>0.84699999999999998</v>
      </c>
      <c r="F19" s="27">
        <v>1.869</v>
      </c>
      <c r="G19" s="27">
        <v>1.105</v>
      </c>
      <c r="H19" s="27">
        <v>0.6</v>
      </c>
      <c r="I19" s="27">
        <v>0.85599999999999998</v>
      </c>
      <c r="J19" s="27">
        <v>1.1339999999999999</v>
      </c>
      <c r="K19" s="27">
        <v>0.89</v>
      </c>
      <c r="L19" s="27">
        <v>1.2010000000000001</v>
      </c>
      <c r="M19" s="27">
        <v>0.34100000000000003</v>
      </c>
      <c r="N19" s="27">
        <v>0.63100000000000001</v>
      </c>
      <c r="O19" s="27">
        <v>0.72299999999999998</v>
      </c>
      <c r="P19"/>
    </row>
    <row r="20" spans="1:16">
      <c r="A20" s="26" t="s">
        <v>25</v>
      </c>
      <c r="B20" s="27">
        <v>14.635999999999999</v>
      </c>
      <c r="C20" s="27">
        <v>13.395</v>
      </c>
      <c r="D20" s="27">
        <v>13.407</v>
      </c>
      <c r="E20" s="27">
        <v>6.86</v>
      </c>
      <c r="F20" s="27">
        <v>6.3719999999999999</v>
      </c>
      <c r="G20" s="27">
        <v>7.617</v>
      </c>
      <c r="H20" s="27">
        <v>7.17</v>
      </c>
      <c r="I20" s="27">
        <v>7.7560000000000002</v>
      </c>
      <c r="J20" s="27">
        <v>8.4640000000000004</v>
      </c>
      <c r="K20" s="27">
        <v>8.6219999999999999</v>
      </c>
      <c r="L20" s="27">
        <v>8.8759999999999994</v>
      </c>
      <c r="M20" s="27">
        <v>4.5750000000000002</v>
      </c>
      <c r="N20" s="27">
        <v>4.6970000000000001</v>
      </c>
      <c r="O20" s="27">
        <v>4.4260000000000002</v>
      </c>
      <c r="P20"/>
    </row>
    <row r="21" spans="1:16">
      <c r="A21" s="26" t="s">
        <v>27</v>
      </c>
      <c r="B21" s="27">
        <v>2.5409999999999999</v>
      </c>
      <c r="C21" s="27">
        <v>2.4889999999999999</v>
      </c>
      <c r="D21" s="27">
        <v>2.7450000000000001</v>
      </c>
      <c r="E21" s="27">
        <v>3.1709999999999998</v>
      </c>
      <c r="F21" s="27">
        <v>2.391</v>
      </c>
      <c r="G21" s="27">
        <v>2.278</v>
      </c>
      <c r="H21" s="27">
        <v>2.782</v>
      </c>
      <c r="I21" s="27">
        <v>2.5390000000000001</v>
      </c>
      <c r="J21" s="27">
        <v>2.556</v>
      </c>
      <c r="K21" s="27">
        <v>2.9990000000000001</v>
      </c>
      <c r="L21" s="27">
        <v>3.0470000000000002</v>
      </c>
      <c r="M21" s="27">
        <v>1.5649999999999999</v>
      </c>
      <c r="N21" s="27">
        <v>1.536</v>
      </c>
      <c r="O21" s="27">
        <v>1.52</v>
      </c>
      <c r="P21"/>
    </row>
    <row r="22" spans="1:16">
      <c r="A22" s="26" t="s">
        <v>32</v>
      </c>
      <c r="B22" s="27">
        <v>4.9779999999999998</v>
      </c>
      <c r="C22" s="27">
        <v>4.4690000000000003</v>
      </c>
      <c r="D22" s="27">
        <v>5.2720000000000002</v>
      </c>
      <c r="E22" s="27">
        <v>4.0309999999999997</v>
      </c>
      <c r="F22" s="27">
        <v>3.2909999999999999</v>
      </c>
      <c r="G22" s="27">
        <v>3.641</v>
      </c>
      <c r="H22" s="27">
        <v>3.968</v>
      </c>
      <c r="I22" s="27">
        <v>3.8759999999999999</v>
      </c>
      <c r="J22" s="27">
        <v>4.6130000000000004</v>
      </c>
      <c r="K22" s="27">
        <v>4.984</v>
      </c>
      <c r="L22" s="27">
        <v>4.43</v>
      </c>
      <c r="M22" s="27">
        <v>2.4470000000000001</v>
      </c>
      <c r="N22" s="27">
        <v>2.0510000000000002</v>
      </c>
      <c r="O22" s="27">
        <v>2.6230000000000002</v>
      </c>
      <c r="P22"/>
    </row>
    <row r="23" spans="1:16">
      <c r="A23" s="26" t="s">
        <v>50</v>
      </c>
      <c r="B23" s="27">
        <v>1.288</v>
      </c>
      <c r="C23" s="27">
        <v>1.671</v>
      </c>
      <c r="D23" s="27">
        <v>1.8360000000000001</v>
      </c>
      <c r="E23" s="27">
        <v>1.379</v>
      </c>
      <c r="F23" s="27">
        <v>1.796</v>
      </c>
      <c r="G23" s="27">
        <v>1.2789999999999999</v>
      </c>
      <c r="H23" s="27">
        <v>1.325</v>
      </c>
      <c r="I23" s="27">
        <v>1.302</v>
      </c>
      <c r="J23" s="27">
        <v>1.843</v>
      </c>
      <c r="K23" s="27">
        <v>1.3360000000000001</v>
      </c>
      <c r="L23" s="27">
        <v>1.5529999999999999</v>
      </c>
      <c r="M23" s="27">
        <v>0.76800000000000002</v>
      </c>
      <c r="N23" s="27">
        <v>0.95599999999999996</v>
      </c>
      <c r="O23" s="27">
        <v>0.88200000000000001</v>
      </c>
      <c r="P23"/>
    </row>
    <row r="24" spans="1:16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</sheetData>
  <mergeCells count="5">
    <mergeCell ref="B2:D2"/>
    <mergeCell ref="E2:F2"/>
    <mergeCell ref="G2:I2"/>
    <mergeCell ref="J2:L2"/>
    <mergeCell ref="M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3" sqref="A3:XFD3"/>
    </sheetView>
  </sheetViews>
  <sheetFormatPr defaultRowHeight="15"/>
  <cols>
    <col min="1" max="1" width="27.42578125" customWidth="1"/>
    <col min="2" max="2" width="11" customWidth="1"/>
  </cols>
  <sheetData>
    <row r="1" spans="1:7" ht="21">
      <c r="A1" s="41" t="s">
        <v>96</v>
      </c>
    </row>
    <row r="2" spans="1:7">
      <c r="A2" s="38" t="s">
        <v>105</v>
      </c>
      <c r="B2" s="30" t="s">
        <v>14</v>
      </c>
      <c r="C2" s="45" t="s">
        <v>87</v>
      </c>
      <c r="D2" s="45"/>
      <c r="E2" s="45" t="s">
        <v>92</v>
      </c>
      <c r="F2" s="45"/>
    </row>
    <row r="3" spans="1:7" s="36" customFormat="1">
      <c r="A3" s="39" t="s">
        <v>104</v>
      </c>
      <c r="B3" s="42" t="s">
        <v>69</v>
      </c>
      <c r="C3" s="42" t="s">
        <v>71</v>
      </c>
      <c r="D3" s="42" t="s">
        <v>71</v>
      </c>
      <c r="E3" s="42" t="s">
        <v>75</v>
      </c>
      <c r="F3" s="42" t="s">
        <v>75</v>
      </c>
      <c r="G3" s="40" t="s">
        <v>89</v>
      </c>
    </row>
    <row r="4" spans="1:7">
      <c r="A4" s="21" t="s">
        <v>77</v>
      </c>
      <c r="B4" s="23"/>
      <c r="C4" s="23"/>
      <c r="D4" s="23"/>
      <c r="E4" s="23"/>
      <c r="F4" s="23"/>
      <c r="G4" s="37"/>
    </row>
    <row r="5" spans="1:7">
      <c r="A5" s="24" t="s">
        <v>18</v>
      </c>
      <c r="B5" s="25">
        <v>1.9E-2</v>
      </c>
      <c r="C5" s="25">
        <v>6.5000000000000002E-2</v>
      </c>
      <c r="D5" s="25">
        <v>7.6999999999999999E-2</v>
      </c>
      <c r="E5" s="25">
        <v>5.1999999999999998E-2</v>
      </c>
      <c r="F5" s="25">
        <v>0.155</v>
      </c>
    </row>
    <row r="6" spans="1:7">
      <c r="A6" s="21" t="s">
        <v>83</v>
      </c>
      <c r="B6" s="25"/>
      <c r="C6" s="25"/>
      <c r="D6" s="25"/>
      <c r="E6" s="25"/>
      <c r="F6" s="25"/>
    </row>
    <row r="7" spans="1:7">
      <c r="A7" s="24" t="s">
        <v>13</v>
      </c>
      <c r="B7" s="25">
        <v>3.1379999999999999</v>
      </c>
      <c r="C7" s="25">
        <v>3.6739999999999999</v>
      </c>
      <c r="D7" s="25">
        <v>3.2069999999999999</v>
      </c>
      <c r="E7" s="25">
        <v>4.6239999999999997</v>
      </c>
      <c r="F7" s="25">
        <v>5.0049999999999999</v>
      </c>
    </row>
    <row r="8" spans="1:7">
      <c r="A8" s="24" t="s">
        <v>17</v>
      </c>
      <c r="B8" s="25">
        <v>22.952999999999999</v>
      </c>
      <c r="C8" s="25">
        <v>22.521999999999998</v>
      </c>
      <c r="D8" s="25">
        <v>19.332999999999998</v>
      </c>
      <c r="E8" s="25">
        <v>28.888999999999999</v>
      </c>
      <c r="F8" s="25">
        <v>29.96</v>
      </c>
    </row>
    <row r="9" spans="1:7">
      <c r="A9" s="24" t="s">
        <v>20</v>
      </c>
      <c r="B9" s="25">
        <v>30.943000000000001</v>
      </c>
      <c r="C9" s="25">
        <v>32.853999999999999</v>
      </c>
      <c r="D9" s="25">
        <v>34.139000000000003</v>
      </c>
      <c r="E9" s="25">
        <v>33.045000000000002</v>
      </c>
      <c r="F9" s="25">
        <v>31.986000000000001</v>
      </c>
    </row>
    <row r="10" spans="1:7">
      <c r="A10" s="24" t="s">
        <v>22</v>
      </c>
      <c r="B10" s="25">
        <v>11.448</v>
      </c>
      <c r="C10" s="25">
        <v>11.082000000000001</v>
      </c>
      <c r="D10" s="25">
        <v>12.42</v>
      </c>
      <c r="E10" s="25">
        <v>9.6189999999999998</v>
      </c>
      <c r="F10" s="25">
        <v>9.1660000000000004</v>
      </c>
    </row>
    <row r="11" spans="1:7">
      <c r="A11" s="24" t="s">
        <v>24</v>
      </c>
      <c r="B11" s="25">
        <v>10.568</v>
      </c>
      <c r="C11" s="25">
        <v>7.3970000000000002</v>
      </c>
      <c r="D11" s="25">
        <v>10.016999999999999</v>
      </c>
      <c r="E11" s="25">
        <v>9.2129999999999992</v>
      </c>
      <c r="F11" s="25">
        <v>7.3849999999999998</v>
      </c>
    </row>
    <row r="12" spans="1:7">
      <c r="A12" s="24" t="s">
        <v>26</v>
      </c>
      <c r="B12" s="25">
        <v>4.173</v>
      </c>
      <c r="C12" s="25">
        <v>3.7949999999999999</v>
      </c>
      <c r="D12" s="25">
        <v>3.9980000000000002</v>
      </c>
      <c r="E12" s="25">
        <v>3.399</v>
      </c>
      <c r="F12" s="25">
        <v>2.9390000000000001</v>
      </c>
    </row>
    <row r="13" spans="1:7">
      <c r="A13" s="24" t="s">
        <v>28</v>
      </c>
      <c r="B13" s="25">
        <v>0.59499999999999997</v>
      </c>
      <c r="C13" s="25">
        <v>1.4510000000000001</v>
      </c>
      <c r="D13" s="25">
        <v>0.96599999999999997</v>
      </c>
      <c r="E13" s="25">
        <v>0.78500000000000003</v>
      </c>
      <c r="F13" s="25">
        <v>1.0660000000000001</v>
      </c>
    </row>
    <row r="14" spans="1:7">
      <c r="A14" s="21" t="s">
        <v>84</v>
      </c>
      <c r="B14" s="25"/>
      <c r="C14" s="25"/>
      <c r="D14" s="25"/>
      <c r="E14" s="25"/>
      <c r="F14" s="25"/>
    </row>
    <row r="15" spans="1:7">
      <c r="A15" s="24" t="s">
        <v>16</v>
      </c>
      <c r="B15" s="25">
        <v>0.56000000000000005</v>
      </c>
      <c r="C15" s="25">
        <v>0.29699999999999999</v>
      </c>
      <c r="D15" s="25">
        <v>0.57899999999999996</v>
      </c>
      <c r="E15" s="25">
        <v>0.33800000000000002</v>
      </c>
      <c r="F15" s="25">
        <v>0.73299999999999998</v>
      </c>
    </row>
    <row r="16" spans="1:7">
      <c r="A16" s="24" t="s">
        <v>19</v>
      </c>
      <c r="B16" s="25">
        <v>4.4930000000000003</v>
      </c>
      <c r="C16" s="25">
        <v>5.1559999999999997</v>
      </c>
      <c r="D16" s="25">
        <v>4.93</v>
      </c>
      <c r="E16" s="25">
        <v>3.7080000000000002</v>
      </c>
      <c r="F16" s="25">
        <v>3.8820000000000001</v>
      </c>
    </row>
    <row r="17" spans="1:6">
      <c r="A17" s="24" t="s">
        <v>21</v>
      </c>
      <c r="B17" s="25">
        <v>4.8479999999999999</v>
      </c>
      <c r="C17" s="25">
        <v>5.2889999999999997</v>
      </c>
      <c r="D17" s="25">
        <v>3.8119999999999998</v>
      </c>
      <c r="E17" s="25">
        <v>3.085</v>
      </c>
      <c r="F17" s="25">
        <v>4.0810000000000004</v>
      </c>
    </row>
    <row r="18" spans="1:6">
      <c r="A18" s="24" t="s">
        <v>23</v>
      </c>
      <c r="B18" s="25">
        <v>0.94199999999999995</v>
      </c>
      <c r="C18" s="25">
        <v>1.4550000000000001</v>
      </c>
      <c r="D18" s="25">
        <v>1.0289999999999999</v>
      </c>
      <c r="E18" s="25">
        <v>0.46300000000000002</v>
      </c>
      <c r="F18" s="25">
        <v>0.61299999999999999</v>
      </c>
    </row>
    <row r="19" spans="1:6">
      <c r="A19" s="24" t="s">
        <v>25</v>
      </c>
      <c r="B19" s="25">
        <v>4.1020000000000003</v>
      </c>
      <c r="C19" s="25">
        <v>3.5739999999999998</v>
      </c>
      <c r="D19" s="25">
        <v>4.657</v>
      </c>
      <c r="E19" s="25">
        <v>2.4180000000000001</v>
      </c>
      <c r="F19" s="25">
        <v>2.0049999999999999</v>
      </c>
    </row>
    <row r="20" spans="1:6">
      <c r="A20" s="24" t="s">
        <v>27</v>
      </c>
      <c r="B20" s="25">
        <v>1.218</v>
      </c>
      <c r="C20" s="25">
        <v>1.389</v>
      </c>
      <c r="D20" s="25">
        <v>0.83499999999999996</v>
      </c>
      <c r="E20" s="25">
        <v>0.36399999999999999</v>
      </c>
      <c r="F20" s="25">
        <v>1.0249999999999999</v>
      </c>
    </row>
  </sheetData>
  <mergeCells count="2">
    <mergeCell ref="E2:F2"/>
    <mergeCell ref="C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3" sqref="A3:XFD3"/>
    </sheetView>
  </sheetViews>
  <sheetFormatPr defaultRowHeight="15"/>
  <cols>
    <col min="1" max="1" width="27.5703125" customWidth="1"/>
    <col min="2" max="2" width="14.5703125" customWidth="1"/>
    <col min="3" max="3" width="13.5703125" customWidth="1"/>
    <col min="5" max="5" width="12.85546875" customWidth="1"/>
  </cols>
  <sheetData>
    <row r="1" spans="1:8" ht="21">
      <c r="A1" s="43" t="s">
        <v>95</v>
      </c>
    </row>
    <row r="2" spans="1:8">
      <c r="A2" s="38" t="s">
        <v>105</v>
      </c>
      <c r="B2" s="31" t="s">
        <v>87</v>
      </c>
      <c r="C2" s="31" t="s">
        <v>81</v>
      </c>
      <c r="D2" s="47" t="s">
        <v>88</v>
      </c>
      <c r="E2" s="44"/>
    </row>
    <row r="3" spans="1:8" s="36" customFormat="1">
      <c r="A3" s="39" t="s">
        <v>104</v>
      </c>
      <c r="B3" s="39" t="s">
        <v>71</v>
      </c>
      <c r="C3" s="39" t="s">
        <v>73</v>
      </c>
      <c r="D3" s="39" t="s">
        <v>75</v>
      </c>
      <c r="E3" s="39" t="s">
        <v>75</v>
      </c>
      <c r="F3" s="40" t="s">
        <v>89</v>
      </c>
    </row>
    <row r="4" spans="1:8">
      <c r="A4" s="21" t="s">
        <v>90</v>
      </c>
      <c r="B4" s="9"/>
      <c r="C4" s="9"/>
      <c r="D4" s="9"/>
      <c r="E4" s="9"/>
      <c r="F4" s="37"/>
    </row>
    <row r="5" spans="1:8">
      <c r="A5" s="24" t="s">
        <v>22</v>
      </c>
      <c r="B5" s="25">
        <v>10.773</v>
      </c>
      <c r="C5" s="25">
        <v>9.8049999999999997</v>
      </c>
      <c r="D5" s="25">
        <v>7.6029999999999998</v>
      </c>
      <c r="E5" s="25">
        <v>7.8019999999999996</v>
      </c>
    </row>
    <row r="6" spans="1:8">
      <c r="A6" s="24" t="s">
        <v>24</v>
      </c>
      <c r="B6" s="25">
        <v>24.28</v>
      </c>
      <c r="C6" s="25">
        <v>21.084</v>
      </c>
      <c r="D6" s="25">
        <v>20.977</v>
      </c>
      <c r="E6" s="25">
        <v>25.323</v>
      </c>
    </row>
    <row r="7" spans="1:8">
      <c r="A7" s="24" t="s">
        <v>26</v>
      </c>
      <c r="B7" s="25">
        <v>10.127000000000001</v>
      </c>
      <c r="C7" s="25">
        <v>8.5299999999999994</v>
      </c>
      <c r="D7" s="25">
        <v>18.309999999999999</v>
      </c>
      <c r="E7" s="25">
        <v>9.952</v>
      </c>
      <c r="G7" s="22"/>
    </row>
    <row r="8" spans="1:8">
      <c r="A8" s="24" t="s">
        <v>28</v>
      </c>
      <c r="B8" s="25">
        <v>9.6809999999999992</v>
      </c>
      <c r="C8" s="25">
        <v>8.3629999999999995</v>
      </c>
      <c r="D8" s="25">
        <v>10.042</v>
      </c>
      <c r="E8" s="25">
        <v>11.093</v>
      </c>
    </row>
    <row r="9" spans="1:8">
      <c r="A9" s="24" t="s">
        <v>33</v>
      </c>
      <c r="B9" s="25">
        <v>1.288</v>
      </c>
      <c r="C9" s="25">
        <v>1.389</v>
      </c>
      <c r="D9" s="25">
        <v>1.24</v>
      </c>
      <c r="E9" s="25">
        <v>0.749</v>
      </c>
    </row>
    <row r="10" spans="1:8">
      <c r="A10" s="21" t="s">
        <v>91</v>
      </c>
      <c r="B10" s="25"/>
      <c r="C10" s="25"/>
      <c r="D10" s="25"/>
      <c r="E10" s="25"/>
    </row>
    <row r="11" spans="1:8">
      <c r="A11" s="24" t="s">
        <v>21</v>
      </c>
      <c r="B11" s="25">
        <v>5.6820000000000004</v>
      </c>
      <c r="C11" s="25">
        <v>9.3919999999999995</v>
      </c>
      <c r="D11" s="25">
        <v>5.8819999999999997</v>
      </c>
      <c r="E11" s="25">
        <v>6.0549999999999997</v>
      </c>
    </row>
    <row r="12" spans="1:8">
      <c r="A12" s="24" t="s">
        <v>23</v>
      </c>
      <c r="B12" s="25">
        <v>4.4459999999999997</v>
      </c>
      <c r="C12" s="25">
        <v>6.2889999999999997</v>
      </c>
      <c r="D12" s="25">
        <v>2.5630000000000002</v>
      </c>
      <c r="E12" s="25">
        <v>2.577</v>
      </c>
    </row>
    <row r="13" spans="1:8">
      <c r="A13" s="24" t="s">
        <v>25</v>
      </c>
      <c r="B13" s="25">
        <v>6.0990000000000002</v>
      </c>
      <c r="C13" s="25">
        <v>9.1370000000000005</v>
      </c>
      <c r="D13" s="25">
        <v>3.8620000000000001</v>
      </c>
      <c r="E13" s="25">
        <v>4.258</v>
      </c>
    </row>
    <row r="16" spans="1:8" ht="15.75">
      <c r="B16" s="48"/>
      <c r="C16" s="48"/>
      <c r="D16" s="48"/>
      <c r="E16" s="48"/>
      <c r="F16" s="48"/>
      <c r="G16" s="48"/>
      <c r="H16" s="29"/>
    </row>
  </sheetData>
  <mergeCells count="3">
    <mergeCell ref="D2:E2"/>
    <mergeCell ref="B16:D16"/>
    <mergeCell ref="E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tet induced glycopeptide list</vt:lpstr>
      <vt:lpstr>Fig4B N381</vt:lpstr>
      <vt:lpstr>Fig4C N506</vt:lpstr>
      <vt:lpstr>Fig4D N365</vt:lpstr>
      <vt:lpstr>Fig4E N424</vt:lpstr>
      <vt:lpstr>Fig4F N273</vt:lpstr>
      <vt:lpstr>Fig4G N355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cunjie zhang</cp:lastModifiedBy>
  <dcterms:created xsi:type="dcterms:W3CDTF">2019-11-20T18:27:13Z</dcterms:created>
  <dcterms:modified xsi:type="dcterms:W3CDTF">2022-10-23T20:40:16Z</dcterms:modified>
</cp:coreProperties>
</file>