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nenfeldca-my.sharepoint.com/personal/dennis_lunenfeld_ca/Documents/SLC3A2 paper 2018/Tables for Figs/tables CJ/"/>
    </mc:Choice>
  </mc:AlternateContent>
  <xr:revisionPtr revIDLastSave="0" documentId="8_{BEC5CBB8-DCD3-4C40-9D92-03A89EEA4F8B}" xr6:coauthVersionLast="47" xr6:coauthVersionMax="47" xr10:uidLastSave="{00000000-0000-0000-0000-000000000000}"/>
  <bookViews>
    <workbookView xWindow="-3806" yWindow="-12446" windowWidth="22149" windowHeight="11829" xr2:uid="{00000000-000D-0000-FFFF-FFFF00000000}"/>
  </bookViews>
  <sheets>
    <sheet name="extracted glycopeptides used" sheetId="1" r:id="rId1"/>
    <sheet name="Fig.S6A, B, C, N424, N381, N363" sheetId="2" r:id="rId2"/>
    <sheet name="Fig. S6D, N381" sheetId="3" r:id="rId3"/>
    <sheet name="Fig. S6E, TRF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2" l="1"/>
  <c r="B44" i="2"/>
  <c r="C32" i="2"/>
  <c r="B32" i="2"/>
  <c r="C19" i="2"/>
  <c r="B19" i="2"/>
  <c r="F77" i="1" l="1"/>
  <c r="E77" i="1"/>
  <c r="G77" i="1" s="1"/>
  <c r="F76" i="1"/>
  <c r="E76" i="1"/>
  <c r="F75" i="1"/>
  <c r="G75" i="1" s="1"/>
  <c r="E75" i="1"/>
  <c r="F74" i="1"/>
  <c r="E74" i="1"/>
  <c r="G74" i="1" s="1"/>
  <c r="B33" i="1"/>
  <c r="F14" i="1"/>
  <c r="E14" i="1"/>
  <c r="F13" i="1"/>
  <c r="E13" i="1"/>
  <c r="G13" i="1" s="1"/>
  <c r="F12" i="1"/>
  <c r="E12" i="1"/>
  <c r="G12" i="1" s="1"/>
  <c r="F11" i="1"/>
  <c r="E11" i="1"/>
  <c r="F10" i="1"/>
  <c r="E10" i="1"/>
  <c r="G10" i="1" s="1"/>
  <c r="F9" i="1"/>
  <c r="E9" i="1"/>
  <c r="F8" i="1"/>
  <c r="G8" i="1" s="1"/>
  <c r="E8" i="1"/>
  <c r="F7" i="1"/>
  <c r="E7" i="1"/>
  <c r="F6" i="1"/>
  <c r="E6" i="1"/>
  <c r="G6" i="1" s="1"/>
  <c r="F5" i="1"/>
  <c r="E5" i="1"/>
  <c r="G5" i="1" s="1"/>
  <c r="G76" i="1" l="1"/>
  <c r="G9" i="1"/>
  <c r="G7" i="1"/>
  <c r="G14" i="1"/>
  <c r="G11" i="1"/>
</calcChain>
</file>

<file path=xl/sharedStrings.xml><?xml version="1.0" encoding="utf-8"?>
<sst xmlns="http://schemas.openxmlformats.org/spreadsheetml/2006/main" count="310" uniqueCount="88">
  <si>
    <t xml:space="preserve">4F2_HUMAN Extracted Glycopeptide used to quantify the glycan ratio for each N-linked site </t>
  </si>
  <si>
    <t>Peptide Sequence</t>
  </si>
  <si>
    <t>Observed m/z</t>
  </si>
  <si>
    <t>Charged state</t>
  </si>
  <si>
    <t>Retention time</t>
  </si>
  <si>
    <t>Observed Glycopeptide Mass(MW)</t>
  </si>
  <si>
    <t>Theoretical Glycopeptide Mass (MW)</t>
  </si>
  <si>
    <t>error Δmass (Dalton)</t>
  </si>
  <si>
    <t>Theoretical Peptide Mass [M]</t>
  </si>
  <si>
    <t>Theoretical Glycoform mass</t>
  </si>
  <si>
    <t>Predict Glycan structure</t>
  </si>
  <si>
    <t>Glycan site</t>
  </si>
  <si>
    <t xml:space="preserve"> </t>
  </si>
  <si>
    <r>
      <t>DASSFLAEWQ</t>
    </r>
    <r>
      <rPr>
        <sz val="11"/>
        <color rgb="FFFF0000"/>
        <rFont val="Calibri"/>
        <family val="2"/>
        <scheme val="minor"/>
      </rPr>
      <t>N</t>
    </r>
    <r>
      <rPr>
        <vertAlign val="subscript"/>
        <sz val="11"/>
        <color rgb="FFFF0000"/>
        <rFont val="Calibri"/>
        <family val="2"/>
        <scheme val="minor"/>
      </rPr>
      <t>365</t>
    </r>
    <r>
      <rPr>
        <sz val="11"/>
        <color rgb="FFFF0000"/>
        <rFont val="Calibri"/>
        <family val="2"/>
        <scheme val="minor"/>
      </rPr>
      <t>IT</t>
    </r>
    <r>
      <rPr>
        <sz val="11"/>
        <color theme="1"/>
        <rFont val="Calibri"/>
        <family val="2"/>
        <scheme val="minor"/>
      </rPr>
      <t>K</t>
    </r>
  </si>
  <si>
    <t>N2FM3+N2H2</t>
  </si>
  <si>
    <t>N365</t>
  </si>
  <si>
    <t>N2FM3+N3H3</t>
  </si>
  <si>
    <t>N2FM3+N4H4</t>
  </si>
  <si>
    <t>N2FM3+N5H5</t>
  </si>
  <si>
    <t>N2FM3+N6H6</t>
  </si>
  <si>
    <t>N2FM3+N7H7</t>
  </si>
  <si>
    <t>N2FM3+N8H8</t>
  </si>
  <si>
    <t>RT</t>
  </si>
  <si>
    <r>
      <t>LLIAGT</t>
    </r>
    <r>
      <rPr>
        <i/>
        <sz val="11"/>
        <color rgb="FFFF0000"/>
        <rFont val="Calibri"/>
        <family val="2"/>
        <scheme val="minor"/>
      </rPr>
      <t>N</t>
    </r>
    <r>
      <rPr>
        <i/>
        <vertAlign val="subscript"/>
        <sz val="11"/>
        <color rgb="FFFF0000"/>
        <rFont val="Calibri"/>
        <family val="2"/>
        <scheme val="minor"/>
      </rPr>
      <t>381</t>
    </r>
    <r>
      <rPr>
        <sz val="11"/>
        <color theme="1"/>
        <rFont val="Calibri"/>
        <family val="2"/>
        <scheme val="minor"/>
      </rPr>
      <t>SSDLQQILSLLES NK</t>
    </r>
  </si>
  <si>
    <t xml:space="preserve"> N2M3+N3H3</t>
  </si>
  <si>
    <t>N381</t>
  </si>
  <si>
    <t xml:space="preserve"> N2M3+N4H4</t>
  </si>
  <si>
    <t xml:space="preserve"> N2FM3+N4H4</t>
  </si>
  <si>
    <t xml:space="preserve"> N2M3+N5H5</t>
  </si>
  <si>
    <t xml:space="preserve"> N2FM3+N5H5</t>
  </si>
  <si>
    <t xml:space="preserve"> N2M3+N6H6</t>
  </si>
  <si>
    <t xml:space="preserve"> N2FM3+N6H6</t>
  </si>
  <si>
    <t xml:space="preserve"> N2M3+N7H7</t>
  </si>
  <si>
    <t xml:space="preserve"> N2M3+N4H4S1</t>
  </si>
  <si>
    <t xml:space="preserve"> N2M3+N4H4S2</t>
  </si>
  <si>
    <t xml:space="preserve"> N2M3+N4H4S2F</t>
  </si>
  <si>
    <t xml:space="preserve"> N2M3+N4H4S3</t>
  </si>
  <si>
    <t xml:space="preserve"> N2M3+N4H4S4</t>
  </si>
  <si>
    <t xml:space="preserve"> N2M3+N5H5S2</t>
  </si>
  <si>
    <t xml:space="preserve"> N2M3+N5H5S3</t>
  </si>
  <si>
    <t xml:space="preserve"> N2M3+N5H5S4</t>
  </si>
  <si>
    <t xml:space="preserve"> N2M3+N6H6S3</t>
  </si>
  <si>
    <t xml:space="preserve"> N2M3+N6H6S4</t>
  </si>
  <si>
    <r>
      <t>SLVTQYL</t>
    </r>
    <r>
      <rPr>
        <i/>
        <sz val="11"/>
        <color rgb="FFFF0000"/>
        <rFont val="Calibri"/>
        <family val="2"/>
        <scheme val="minor"/>
      </rPr>
      <t>N</t>
    </r>
    <r>
      <rPr>
        <i/>
        <vertAlign val="subscript"/>
        <sz val="11"/>
        <color rgb="FFFF0000"/>
        <rFont val="Calibri"/>
        <family val="2"/>
        <scheme val="minor"/>
      </rPr>
      <t>424</t>
    </r>
    <r>
      <rPr>
        <sz val="11"/>
        <rFont val="Calibri"/>
        <family val="2"/>
        <scheme val="minor"/>
      </rPr>
      <t>ATGNR</t>
    </r>
  </si>
  <si>
    <t>N424</t>
  </si>
  <si>
    <t xml:space="preserve"> N2FM3+N4H4F</t>
  </si>
  <si>
    <t xml:space="preserve"> N2FM3+N5H5F</t>
  </si>
  <si>
    <t xml:space="preserve"> N2FM3+N6H6F</t>
  </si>
  <si>
    <t xml:space="preserve"> N2FM3+N7H7</t>
  </si>
  <si>
    <t xml:space="preserve"> N2FM3+N7H7F</t>
  </si>
  <si>
    <t xml:space="preserve"> N2FM3+N8H8</t>
  </si>
  <si>
    <t xml:space="preserve"> N2FM3+N8H8F</t>
  </si>
  <si>
    <t xml:space="preserve"> N2FM3+N9H9</t>
  </si>
  <si>
    <t xml:space="preserve"> N2FM3+N9H9F</t>
  </si>
  <si>
    <t xml:space="preserve"> N2FM3+N10H10 </t>
  </si>
  <si>
    <t xml:space="preserve"> N2FM3+N10H10F </t>
  </si>
  <si>
    <t xml:space="preserve">TFR1_HUMAN </t>
  </si>
  <si>
    <t>m/z</t>
  </si>
  <si>
    <t>CS</t>
  </si>
  <si>
    <t>Δmass (Dalton)</t>
  </si>
  <si>
    <t>Glycan structure</t>
  </si>
  <si>
    <r>
      <t>DFEDLYTPV</t>
    </r>
    <r>
      <rPr>
        <sz val="12"/>
        <color rgb="FFFF0000"/>
        <rFont val="Calibri"/>
        <family val="2"/>
        <scheme val="minor"/>
      </rPr>
      <t>N</t>
    </r>
    <r>
      <rPr>
        <i/>
        <vertAlign val="subscript"/>
        <sz val="12"/>
        <color rgb="FFFF0000"/>
        <rFont val="Calibri"/>
        <family val="2"/>
        <scheme val="minor"/>
      </rPr>
      <t>251</t>
    </r>
    <r>
      <rPr>
        <sz val="12"/>
        <color rgb="FF000000"/>
        <rFont val="Calibri"/>
        <family val="2"/>
        <scheme val="minor"/>
      </rPr>
      <t>GSIVIVR</t>
    </r>
  </si>
  <si>
    <t>N251</t>
  </si>
  <si>
    <t>HWB3</t>
  </si>
  <si>
    <t>HWB1</t>
  </si>
  <si>
    <t>HW3bS1</t>
  </si>
  <si>
    <t>HW3bS2</t>
  </si>
  <si>
    <t xml:space="preserve"> N2FM3+N2H2</t>
  </si>
  <si>
    <t xml:space="preserve"> N2FM3+N3H3</t>
  </si>
  <si>
    <t>HKO2_1</t>
  </si>
  <si>
    <t>HKO2_2</t>
  </si>
  <si>
    <r>
      <t>DASSFLAEWQ</t>
    </r>
    <r>
      <rPr>
        <i/>
        <sz val="16"/>
        <color rgb="FFFF0000"/>
        <rFont val="Calibri"/>
        <family val="2"/>
        <scheme val="minor"/>
      </rPr>
      <t>N365</t>
    </r>
    <r>
      <rPr>
        <sz val="16"/>
        <color theme="1"/>
        <rFont val="Calibri"/>
        <family val="2"/>
        <scheme val="minor"/>
      </rPr>
      <t>ITK without sialic acid</t>
    </r>
  </si>
  <si>
    <r>
      <t>LLIAGT</t>
    </r>
    <r>
      <rPr>
        <i/>
        <sz val="16"/>
        <color rgb="FFFF0000"/>
        <rFont val="Calibri"/>
        <family val="2"/>
        <scheme val="minor"/>
      </rPr>
      <t>N381</t>
    </r>
    <r>
      <rPr>
        <sz val="16"/>
        <color theme="1"/>
        <rFont val="Calibri"/>
        <family val="2"/>
        <scheme val="minor"/>
      </rPr>
      <t>SSDLQQILSLLESNK without sialic acid</t>
    </r>
  </si>
  <si>
    <r>
      <t>LLIAGT</t>
    </r>
    <r>
      <rPr>
        <i/>
        <sz val="16"/>
        <color rgb="FFFF0000"/>
        <rFont val="Calibri"/>
        <family val="2"/>
        <scheme val="minor"/>
      </rPr>
      <t>N381</t>
    </r>
    <r>
      <rPr>
        <sz val="16"/>
        <color theme="1"/>
        <rFont val="Calibri"/>
        <family val="2"/>
        <scheme val="minor"/>
      </rPr>
      <t>SSDLQQILSLLESNK with sialic acid</t>
    </r>
  </si>
  <si>
    <r>
      <t>SLVTQYL</t>
    </r>
    <r>
      <rPr>
        <i/>
        <sz val="16"/>
        <color rgb="FFFF0000"/>
        <rFont val="Calibri"/>
        <family val="2"/>
        <scheme val="minor"/>
      </rPr>
      <t>N42</t>
    </r>
    <r>
      <rPr>
        <sz val="16"/>
        <color theme="1"/>
        <rFont val="Calibri"/>
        <family val="2"/>
        <scheme val="minor"/>
      </rPr>
      <t>4ATGNR without sialic acid</t>
    </r>
  </si>
  <si>
    <r>
      <t>DFEDLYTPV</t>
    </r>
    <r>
      <rPr>
        <i/>
        <sz val="16"/>
        <color rgb="FFFF0000"/>
        <rFont val="Calibri"/>
        <family val="2"/>
        <scheme val="minor"/>
      </rPr>
      <t>N251</t>
    </r>
    <r>
      <rPr>
        <sz val="16"/>
        <rFont val="Calibri"/>
        <family val="2"/>
        <scheme val="minor"/>
      </rPr>
      <t>GSIVIVR without sialic acid</t>
    </r>
  </si>
  <si>
    <r>
      <t>SLVTQYL</t>
    </r>
    <r>
      <rPr>
        <i/>
        <sz val="14"/>
        <color rgb="FFFF0000"/>
        <rFont val="Calibri"/>
        <family val="2"/>
        <scheme val="minor"/>
      </rPr>
      <t>N424</t>
    </r>
    <r>
      <rPr>
        <sz val="14"/>
        <color theme="1"/>
        <rFont val="Calibri"/>
        <family val="2"/>
        <scheme val="minor"/>
      </rPr>
      <t>ATGNR</t>
    </r>
  </si>
  <si>
    <r>
      <t>LLIAGT</t>
    </r>
    <r>
      <rPr>
        <i/>
        <sz val="14"/>
        <color rgb="FFFF0000"/>
        <rFont val="Calibri"/>
        <family val="2"/>
        <scheme val="minor"/>
      </rPr>
      <t>N381</t>
    </r>
    <r>
      <rPr>
        <sz val="14"/>
        <color theme="1"/>
        <rFont val="Calibri"/>
        <family val="2"/>
        <scheme val="minor"/>
      </rPr>
      <t>SSDLQQILSLLES NK</t>
    </r>
  </si>
  <si>
    <r>
      <t>DASSFLAEWQ</t>
    </r>
    <r>
      <rPr>
        <sz val="14"/>
        <color rgb="FFFF0000"/>
        <rFont val="Calibri"/>
        <family val="2"/>
        <scheme val="minor"/>
      </rPr>
      <t>N365</t>
    </r>
    <r>
      <rPr>
        <sz val="14"/>
        <rFont val="Calibri"/>
        <family val="2"/>
        <scheme val="minor"/>
      </rPr>
      <t>ITK</t>
    </r>
  </si>
  <si>
    <t>Total</t>
  </si>
  <si>
    <t>Relative Percentage %</t>
  </si>
  <si>
    <r>
      <t>DFEDLYTPV</t>
    </r>
    <r>
      <rPr>
        <i/>
        <sz val="14"/>
        <color rgb="FFFF0000"/>
        <rFont val="Calibri"/>
        <family val="2"/>
        <scheme val="minor"/>
      </rPr>
      <t>N251</t>
    </r>
    <r>
      <rPr>
        <sz val="14"/>
        <color rgb="FF000000"/>
        <rFont val="Calibri"/>
        <family val="2"/>
        <scheme val="minor"/>
      </rPr>
      <t>GSIVIVR</t>
    </r>
  </si>
  <si>
    <t>Wild_HeLa_B3</t>
  </si>
  <si>
    <t>4F2_HUMAN without neuraminidase</t>
  </si>
  <si>
    <t xml:space="preserve">All results from trypsin digest </t>
  </si>
  <si>
    <t>Sample name</t>
  </si>
  <si>
    <t xml:space="preserve">4F2_HUMA: </t>
  </si>
  <si>
    <t>sample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</si>
</sst>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vertAlign val="subscript"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vertAlign val="subscript"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EDF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Fill="1"/>
    <xf numFmtId="0" fontId="1" fillId="0" borderId="0" xfId="0" applyFont="1"/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 readingOrder="1"/>
    </xf>
    <xf numFmtId="0" fontId="0" fillId="0" borderId="1" xfId="0" applyBorder="1"/>
    <xf numFmtId="0" fontId="0" fillId="0" borderId="1" xfId="0" applyBorder="1" applyAlignment="1"/>
    <xf numFmtId="0" fontId="3" fillId="0" borderId="0" xfId="0" applyFont="1" applyFill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0" fillId="2" borderId="1" xfId="0" applyFont="1" applyFill="1" applyBorder="1"/>
    <xf numFmtId="164" fontId="3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left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7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0" xfId="0" applyFont="1" applyAlignment="1"/>
    <xf numFmtId="164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/>
    <xf numFmtId="0" fontId="13" fillId="0" borderId="0" xfId="0" applyFont="1" applyFill="1"/>
    <xf numFmtId="0" fontId="3" fillId="0" borderId="0" xfId="0" applyFont="1"/>
    <xf numFmtId="0" fontId="12" fillId="0" borderId="0" xfId="0" applyFont="1"/>
    <xf numFmtId="0" fontId="0" fillId="0" borderId="1" xfId="0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left" vertical="center" readingOrder="1"/>
    </xf>
    <xf numFmtId="164" fontId="0" fillId="0" borderId="1" xfId="0" applyNumberFormat="1" applyFont="1" applyBorder="1"/>
    <xf numFmtId="164" fontId="0" fillId="0" borderId="1" xfId="0" applyNumberFormat="1" applyBorder="1" applyAlignment="1">
      <alignment horizontal="left"/>
    </xf>
    <xf numFmtId="10" fontId="0" fillId="0" borderId="1" xfId="0" applyNumberFormat="1" applyBorder="1"/>
    <xf numFmtId="164" fontId="0" fillId="0" borderId="1" xfId="0" applyNumberForma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8" fillId="2" borderId="1" xfId="0" applyFont="1" applyFill="1" applyBorder="1" applyAlignment="1">
      <alignment horizontal="left" wrapText="1" readingOrder="1"/>
    </xf>
    <xf numFmtId="0" fontId="18" fillId="3" borderId="1" xfId="0" applyFont="1" applyFill="1" applyBorder="1" applyAlignment="1">
      <alignment horizontal="left" wrapText="1" readingOrder="1"/>
    </xf>
    <xf numFmtId="164" fontId="0" fillId="0" borderId="1" xfId="0" applyNumberFormat="1" applyBorder="1"/>
    <xf numFmtId="0" fontId="19" fillId="0" borderId="1" xfId="0" applyFont="1" applyBorder="1" applyAlignment="1">
      <alignment horizontal="left"/>
    </xf>
    <xf numFmtId="0" fontId="22" fillId="0" borderId="0" xfId="0" applyFont="1"/>
    <xf numFmtId="0" fontId="0" fillId="0" borderId="1" xfId="0" applyFont="1" applyBorder="1" applyAlignment="1"/>
    <xf numFmtId="0" fontId="0" fillId="0" borderId="0" xfId="0" applyFont="1" applyAlignment="1"/>
    <xf numFmtId="0" fontId="19" fillId="0" borderId="1" xfId="0" applyFont="1" applyFill="1" applyBorder="1" applyAlignment="1"/>
    <xf numFmtId="0" fontId="23" fillId="0" borderId="0" xfId="0" applyFont="1"/>
    <xf numFmtId="0" fontId="21" fillId="0" borderId="2" xfId="0" applyFont="1" applyBorder="1" applyAlignment="1">
      <alignment horizontal="left" vertical="center" readingOrder="1"/>
    </xf>
    <xf numFmtId="0" fontId="19" fillId="0" borderId="0" xfId="0" applyFont="1"/>
    <xf numFmtId="0" fontId="24" fillId="0" borderId="0" xfId="0" applyFont="1"/>
    <xf numFmtId="0" fontId="17" fillId="0" borderId="1" xfId="0" applyFont="1" applyBorder="1"/>
    <xf numFmtId="0" fontId="17" fillId="2" borderId="1" xfId="0" applyFont="1" applyFill="1" applyBorder="1"/>
    <xf numFmtId="0" fontId="17" fillId="0" borderId="1" xfId="0" applyFont="1" applyFill="1" applyBorder="1"/>
    <xf numFmtId="0" fontId="26" fillId="0" borderId="1" xfId="0" applyFont="1" applyBorder="1" applyAlignment="1">
      <alignment horizontal="left" vertical="center" readingOrder="1"/>
    </xf>
    <xf numFmtId="0" fontId="2" fillId="0" borderId="1" xfId="0" applyFont="1" applyFill="1" applyBorder="1"/>
    <xf numFmtId="0" fontId="24" fillId="0" borderId="0" xfId="0" applyFont="1" applyBorder="1"/>
    <xf numFmtId="0" fontId="0" fillId="0" borderId="0" xfId="0" applyFill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workbookViewId="0">
      <selection activeCell="G3" sqref="G3"/>
    </sheetView>
  </sheetViews>
  <sheetFormatPr defaultRowHeight="14.5" x14ac:dyDescent="0.35"/>
  <cols>
    <col min="1" max="1" width="34.54296875" style="1" customWidth="1"/>
    <col min="2" max="2" width="14.7265625" style="2" customWidth="1"/>
    <col min="3" max="3" width="12.453125" style="3" customWidth="1"/>
    <col min="5" max="5" width="12.54296875" style="4" customWidth="1"/>
    <col min="6" max="6" width="14.453125" style="4" customWidth="1"/>
    <col min="7" max="7" width="10.1796875" style="4" customWidth="1"/>
    <col min="8" max="8" width="14.453125" style="2" customWidth="1"/>
    <col min="9" max="9" width="13" style="2" customWidth="1"/>
    <col min="10" max="10" width="17.54296875" style="4" customWidth="1"/>
  </cols>
  <sheetData>
    <row r="1" spans="1:13" x14ac:dyDescent="0.35">
      <c r="A1" s="1" t="s">
        <v>84</v>
      </c>
    </row>
    <row r="2" spans="1:13" s="7" customFormat="1" ht="23.5" x14ac:dyDescent="0.55000000000000004">
      <c r="A2" s="65" t="s">
        <v>0</v>
      </c>
      <c r="B2" s="5"/>
      <c r="C2" s="6"/>
      <c r="E2" s="8"/>
      <c r="F2" s="8"/>
      <c r="G2" s="8"/>
      <c r="H2" s="5"/>
      <c r="I2" s="5"/>
      <c r="J2" s="8"/>
      <c r="L2" s="9"/>
      <c r="M2" s="9"/>
    </row>
    <row r="3" spans="1:13" ht="43.5" x14ac:dyDescent="0.35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3" t="s">
        <v>6</v>
      </c>
      <c r="G3" s="13" t="s">
        <v>7</v>
      </c>
      <c r="H3" s="14" t="s">
        <v>8</v>
      </c>
      <c r="I3" s="14" t="s">
        <v>9</v>
      </c>
      <c r="J3" s="13" t="s">
        <v>10</v>
      </c>
      <c r="K3" s="13" t="s">
        <v>11</v>
      </c>
    </row>
    <row r="4" spans="1:13" s="21" customFormat="1" ht="21" x14ac:dyDescent="0.5">
      <c r="A4" s="64" t="s">
        <v>71</v>
      </c>
      <c r="B4" s="15"/>
      <c r="C4" s="16"/>
      <c r="D4" s="17" t="s">
        <v>12</v>
      </c>
      <c r="E4" s="18"/>
      <c r="F4" s="19"/>
      <c r="G4" s="19"/>
      <c r="H4" s="15"/>
      <c r="I4" s="15"/>
      <c r="J4" s="19"/>
      <c r="K4" s="20"/>
    </row>
    <row r="5" spans="1:13" ht="16.5" x14ac:dyDescent="0.45">
      <c r="A5" s="22" t="s">
        <v>13</v>
      </c>
      <c r="B5" s="14">
        <v>1126.8140000000001</v>
      </c>
      <c r="C5" s="12">
        <v>3</v>
      </c>
      <c r="D5" s="17">
        <v>12.484</v>
      </c>
      <c r="E5" s="11">
        <f t="shared" ref="E5:E14" si="0">B5*C5-C5</f>
        <v>3377.442</v>
      </c>
      <c r="F5" s="23">
        <f>H5+I5</f>
        <v>3377.41734</v>
      </c>
      <c r="G5" s="24">
        <f>E5-F5</f>
        <v>2.4660000000039872E-2</v>
      </c>
      <c r="H5" s="11">
        <v>1608.77784</v>
      </c>
      <c r="I5" s="11">
        <v>1768.6395</v>
      </c>
      <c r="J5" s="25" t="s">
        <v>14</v>
      </c>
      <c r="K5" s="26" t="s">
        <v>15</v>
      </c>
    </row>
    <row r="6" spans="1:13" ht="16.5" x14ac:dyDescent="0.45">
      <c r="A6" s="22" t="s">
        <v>13</v>
      </c>
      <c r="B6" s="14">
        <v>1248.5268000000001</v>
      </c>
      <c r="C6" s="12">
        <v>3</v>
      </c>
      <c r="D6" s="17">
        <v>12.3</v>
      </c>
      <c r="E6" s="11">
        <f t="shared" si="0"/>
        <v>3742.5804000000003</v>
      </c>
      <c r="F6" s="23">
        <f t="shared" ref="F6:F14" si="1">H6+I6</f>
        <v>3742.54954</v>
      </c>
      <c r="G6" s="24">
        <f t="shared" ref="G6:G14" si="2">E6-F6</f>
        <v>3.0860000000302534E-2</v>
      </c>
      <c r="H6" s="11">
        <v>1608.77784</v>
      </c>
      <c r="I6" s="11">
        <v>2133.7717000000002</v>
      </c>
      <c r="J6" s="25" t="s">
        <v>16</v>
      </c>
      <c r="K6" s="26" t="s">
        <v>15</v>
      </c>
    </row>
    <row r="7" spans="1:13" ht="16.5" x14ac:dyDescent="0.45">
      <c r="A7" s="22" t="s">
        <v>13</v>
      </c>
      <c r="B7" s="14">
        <v>936.67740000000003</v>
      </c>
      <c r="C7" s="12">
        <v>4</v>
      </c>
      <c r="D7" s="17">
        <v>11.843999999999999</v>
      </c>
      <c r="E7" s="11">
        <f t="shared" si="0"/>
        <v>3742.7096000000001</v>
      </c>
      <c r="F7" s="23">
        <f t="shared" si="1"/>
        <v>3742.54954</v>
      </c>
      <c r="G7" s="24">
        <f t="shared" si="2"/>
        <v>0.16006000000015774</v>
      </c>
      <c r="H7" s="11">
        <v>1608.77784</v>
      </c>
      <c r="I7" s="11">
        <v>2133.7717000000002</v>
      </c>
      <c r="J7" s="25" t="s">
        <v>16</v>
      </c>
      <c r="K7" s="26" t="s">
        <v>15</v>
      </c>
    </row>
    <row r="8" spans="1:13" ht="16.5" x14ac:dyDescent="0.45">
      <c r="A8" s="22" t="s">
        <v>13</v>
      </c>
      <c r="B8" s="14">
        <v>1370.2487000000001</v>
      </c>
      <c r="C8" s="12">
        <v>3</v>
      </c>
      <c r="D8" s="17">
        <v>12.180999999999999</v>
      </c>
      <c r="E8" s="11">
        <f t="shared" si="0"/>
        <v>4107.7461000000003</v>
      </c>
      <c r="F8" s="23">
        <f t="shared" si="1"/>
        <v>4107.68174</v>
      </c>
      <c r="G8" s="24">
        <f t="shared" si="2"/>
        <v>6.4360000000306172E-2</v>
      </c>
      <c r="H8" s="11">
        <v>1608.77784</v>
      </c>
      <c r="I8" s="11">
        <v>2498.9039000000002</v>
      </c>
      <c r="J8" s="25" t="s">
        <v>17</v>
      </c>
      <c r="K8" s="26" t="s">
        <v>15</v>
      </c>
    </row>
    <row r="9" spans="1:13" ht="16.5" x14ac:dyDescent="0.45">
      <c r="A9" s="22" t="s">
        <v>13</v>
      </c>
      <c r="B9" s="14">
        <v>1119.2018</v>
      </c>
      <c r="C9" s="12">
        <v>4</v>
      </c>
      <c r="D9" s="17">
        <v>12.125999999999999</v>
      </c>
      <c r="E9" s="11">
        <f t="shared" si="0"/>
        <v>4472.8072000000002</v>
      </c>
      <c r="F9" s="23">
        <f t="shared" si="1"/>
        <v>4472.81394</v>
      </c>
      <c r="G9" s="24">
        <f t="shared" si="2"/>
        <v>-6.7399999998087878E-3</v>
      </c>
      <c r="H9" s="11">
        <v>1608.77784</v>
      </c>
      <c r="I9" s="11">
        <v>2864.0361000000003</v>
      </c>
      <c r="J9" s="25" t="s">
        <v>18</v>
      </c>
      <c r="K9" s="26" t="s">
        <v>15</v>
      </c>
    </row>
    <row r="10" spans="1:13" ht="16.5" x14ac:dyDescent="0.45">
      <c r="A10" s="22" t="s">
        <v>13</v>
      </c>
      <c r="B10" s="14">
        <v>1491.9528</v>
      </c>
      <c r="C10" s="12">
        <v>3</v>
      </c>
      <c r="D10" s="17">
        <v>12.010999999999999</v>
      </c>
      <c r="E10" s="11">
        <f t="shared" si="0"/>
        <v>4472.8584000000001</v>
      </c>
      <c r="F10" s="23">
        <f t="shared" si="1"/>
        <v>4472.81394</v>
      </c>
      <c r="G10" s="24">
        <f t="shared" si="2"/>
        <v>4.4460000000071886E-2</v>
      </c>
      <c r="H10" s="11">
        <v>1608.77784</v>
      </c>
      <c r="I10" s="11">
        <v>2864.0361000000003</v>
      </c>
      <c r="J10" s="25" t="s">
        <v>18</v>
      </c>
      <c r="K10" s="26" t="s">
        <v>15</v>
      </c>
    </row>
    <row r="11" spans="1:13" ht="16.5" x14ac:dyDescent="0.45">
      <c r="A11" s="22" t="s">
        <v>13</v>
      </c>
      <c r="B11" s="14">
        <v>1613.6686999999999</v>
      </c>
      <c r="C11" s="12">
        <v>3</v>
      </c>
      <c r="D11" s="17">
        <v>11.958</v>
      </c>
      <c r="E11" s="11">
        <f t="shared" si="0"/>
        <v>4838.0060999999996</v>
      </c>
      <c r="F11" s="23">
        <f t="shared" si="1"/>
        <v>4837.94614</v>
      </c>
      <c r="G11" s="24">
        <f t="shared" si="2"/>
        <v>5.9959999999591673E-2</v>
      </c>
      <c r="H11" s="11">
        <v>1608.77784</v>
      </c>
      <c r="I11" s="11">
        <v>3229.1683000000003</v>
      </c>
      <c r="J11" s="25" t="s">
        <v>19</v>
      </c>
      <c r="K11" s="26" t="s">
        <v>15</v>
      </c>
    </row>
    <row r="12" spans="1:13" ht="16.5" x14ac:dyDescent="0.45">
      <c r="A12" s="22" t="s">
        <v>13</v>
      </c>
      <c r="B12" s="14">
        <v>1210.5011999999999</v>
      </c>
      <c r="C12" s="12">
        <v>4</v>
      </c>
      <c r="D12" s="17">
        <v>12.010999999999999</v>
      </c>
      <c r="E12" s="11">
        <f t="shared" si="0"/>
        <v>4838.0047999999997</v>
      </c>
      <c r="F12" s="23">
        <f t="shared" si="1"/>
        <v>4837.94614</v>
      </c>
      <c r="G12" s="24">
        <f t="shared" si="2"/>
        <v>5.8659999999690626E-2</v>
      </c>
      <c r="H12" s="11">
        <v>1608.77784</v>
      </c>
      <c r="I12" s="11">
        <v>3229.1683000000003</v>
      </c>
      <c r="J12" s="25" t="s">
        <v>19</v>
      </c>
      <c r="K12" s="26" t="s">
        <v>15</v>
      </c>
    </row>
    <row r="13" spans="1:13" ht="16.5" x14ac:dyDescent="0.45">
      <c r="A13" s="22" t="s">
        <v>13</v>
      </c>
      <c r="B13" s="14">
        <v>1301.7681</v>
      </c>
      <c r="C13" s="12">
        <v>4</v>
      </c>
      <c r="D13" s="17">
        <v>11.898999999999999</v>
      </c>
      <c r="E13" s="11">
        <f t="shared" si="0"/>
        <v>5203.0724</v>
      </c>
      <c r="F13" s="23">
        <f t="shared" si="1"/>
        <v>5203.07834</v>
      </c>
      <c r="G13" s="24">
        <f t="shared" si="2"/>
        <v>-5.9400000000096043E-3</v>
      </c>
      <c r="H13" s="11">
        <v>1608.77784</v>
      </c>
      <c r="I13" s="11">
        <v>3594.3005000000003</v>
      </c>
      <c r="J13" s="25" t="s">
        <v>20</v>
      </c>
      <c r="K13" s="26" t="s">
        <v>15</v>
      </c>
    </row>
    <row r="14" spans="1:13" ht="16.5" x14ac:dyDescent="0.45">
      <c r="A14" s="22" t="s">
        <v>13</v>
      </c>
      <c r="B14" s="14">
        <v>1393.0590999999999</v>
      </c>
      <c r="C14" s="12">
        <v>4</v>
      </c>
      <c r="D14" s="17">
        <v>11.676</v>
      </c>
      <c r="E14" s="11">
        <f t="shared" si="0"/>
        <v>5568.2363999999998</v>
      </c>
      <c r="F14" s="23">
        <f t="shared" si="1"/>
        <v>5568.21054</v>
      </c>
      <c r="G14" s="24">
        <f t="shared" si="2"/>
        <v>2.5859999999738648E-2</v>
      </c>
      <c r="H14" s="11">
        <v>1608.77784</v>
      </c>
      <c r="I14" s="11">
        <v>3959.4327000000003</v>
      </c>
      <c r="J14" s="25" t="s">
        <v>21</v>
      </c>
      <c r="K14" s="26" t="s">
        <v>15</v>
      </c>
    </row>
    <row r="15" spans="1:13" s="67" customFormat="1" ht="21" x14ac:dyDescent="0.5">
      <c r="A15" s="64" t="s">
        <v>72</v>
      </c>
      <c r="B15" s="11"/>
      <c r="C15" s="23"/>
      <c r="D15" s="66" t="s">
        <v>12</v>
      </c>
      <c r="E15" s="28"/>
      <c r="F15" s="29"/>
      <c r="G15" s="29"/>
      <c r="H15" s="30"/>
      <c r="I15" s="30"/>
      <c r="J15" s="29"/>
      <c r="K15" s="66"/>
    </row>
    <row r="16" spans="1:13" ht="16.5" x14ac:dyDescent="0.45">
      <c r="A16" s="31" t="s">
        <v>23</v>
      </c>
      <c r="B16" s="11">
        <v>1087.0099</v>
      </c>
      <c r="C16" s="23">
        <v>4</v>
      </c>
      <c r="D16" s="26">
        <v>18.832000000000001</v>
      </c>
      <c r="E16" s="24">
        <v>4344.0396000000001</v>
      </c>
      <c r="F16" s="24">
        <v>4343.9982099999997</v>
      </c>
      <c r="G16" s="24">
        <v>4.139000000031956E-2</v>
      </c>
      <c r="H16" s="11">
        <v>2356.2844100000002</v>
      </c>
      <c r="I16" s="32">
        <v>1987.7137999999995</v>
      </c>
      <c r="J16" s="24" t="s">
        <v>24</v>
      </c>
      <c r="K16" s="27" t="s">
        <v>25</v>
      </c>
    </row>
    <row r="17" spans="1:12" ht="16.5" x14ac:dyDescent="0.45">
      <c r="A17" s="31" t="s">
        <v>23</v>
      </c>
      <c r="B17" s="11">
        <v>1449.0136</v>
      </c>
      <c r="C17" s="23">
        <v>3</v>
      </c>
      <c r="D17" s="26">
        <v>18.832000000000001</v>
      </c>
      <c r="E17" s="24">
        <v>4344.0407999999998</v>
      </c>
      <c r="F17" s="24">
        <v>4343.9982099999997</v>
      </c>
      <c r="G17" s="24">
        <v>4.2590000000018335E-2</v>
      </c>
      <c r="H17" s="11">
        <v>2356.2844100000002</v>
      </c>
      <c r="I17" s="32">
        <v>1987.7137999999995</v>
      </c>
      <c r="J17" s="24" t="s">
        <v>24</v>
      </c>
      <c r="K17" s="27" t="s">
        <v>25</v>
      </c>
    </row>
    <row r="18" spans="1:12" ht="16.5" x14ac:dyDescent="0.45">
      <c r="A18" s="31" t="s">
        <v>23</v>
      </c>
      <c r="B18" s="11">
        <v>1178.2917</v>
      </c>
      <c r="C18" s="23">
        <v>4</v>
      </c>
      <c r="D18" s="26">
        <v>18.785</v>
      </c>
      <c r="E18" s="24">
        <v>4709.1668</v>
      </c>
      <c r="F18" s="24">
        <v>4709.1304099999998</v>
      </c>
      <c r="G18" s="24">
        <v>3.6390000000210421E-2</v>
      </c>
      <c r="H18" s="11">
        <v>2356.2844100000002</v>
      </c>
      <c r="I18" s="32">
        <v>2352.8459999999995</v>
      </c>
      <c r="J18" s="24" t="s">
        <v>26</v>
      </c>
      <c r="K18" s="27" t="s">
        <v>25</v>
      </c>
    </row>
    <row r="19" spans="1:12" ht="16.5" x14ac:dyDescent="0.45">
      <c r="A19" s="31" t="s">
        <v>23</v>
      </c>
      <c r="B19" s="11">
        <v>1570.7272</v>
      </c>
      <c r="C19" s="23">
        <v>3</v>
      </c>
      <c r="D19" s="26">
        <v>18.785</v>
      </c>
      <c r="E19" s="24">
        <v>4709.1815999999999</v>
      </c>
      <c r="F19" s="24">
        <v>4709.1304099999998</v>
      </c>
      <c r="G19" s="24">
        <v>5.1190000000133296E-2</v>
      </c>
      <c r="H19" s="11">
        <v>2356.2844100000002</v>
      </c>
      <c r="I19" s="32">
        <v>2352.8459999999995</v>
      </c>
      <c r="J19" s="24" t="s">
        <v>26</v>
      </c>
      <c r="K19" s="27" t="s">
        <v>25</v>
      </c>
    </row>
    <row r="20" spans="1:12" ht="16.5" x14ac:dyDescent="0.45">
      <c r="A20" s="31" t="s">
        <v>23</v>
      </c>
      <c r="B20" s="11">
        <v>1619.4105999999999</v>
      </c>
      <c r="C20" s="23">
        <v>3</v>
      </c>
      <c r="D20" s="26">
        <v>18.785</v>
      </c>
      <c r="E20" s="24">
        <v>4855.2317999999996</v>
      </c>
      <c r="F20" s="24">
        <v>4855.1883099999995</v>
      </c>
      <c r="G20" s="24">
        <v>4.3490000000019791E-2</v>
      </c>
      <c r="H20" s="11">
        <v>2356.2844100000002</v>
      </c>
      <c r="I20" s="32">
        <v>2498.9038999999993</v>
      </c>
      <c r="J20" s="25" t="s">
        <v>27</v>
      </c>
      <c r="K20" s="27" t="s">
        <v>25</v>
      </c>
    </row>
    <row r="21" spans="1:12" ht="16.5" x14ac:dyDescent="0.45">
      <c r="A21" s="31" t="s">
        <v>23</v>
      </c>
      <c r="B21" s="11">
        <v>1214.8053</v>
      </c>
      <c r="C21" s="23">
        <v>4</v>
      </c>
      <c r="D21" s="26">
        <v>18.734999999999999</v>
      </c>
      <c r="E21" s="24">
        <v>4855.2212</v>
      </c>
      <c r="F21" s="24">
        <v>4855.1883099999995</v>
      </c>
      <c r="G21" s="24">
        <v>3.2890000000406872E-2</v>
      </c>
      <c r="H21" s="11">
        <v>2356.2844100000002</v>
      </c>
      <c r="I21" s="32">
        <v>2498.9038999999993</v>
      </c>
      <c r="J21" s="25" t="s">
        <v>27</v>
      </c>
      <c r="K21" s="27" t="s">
        <v>25</v>
      </c>
    </row>
    <row r="22" spans="1:12" ht="16.5" x14ac:dyDescent="0.45">
      <c r="A22" s="31" t="s">
        <v>23</v>
      </c>
      <c r="B22" s="11">
        <v>1269.576</v>
      </c>
      <c r="C22" s="23">
        <v>4</v>
      </c>
      <c r="D22" s="26">
        <v>18.577999999999999</v>
      </c>
      <c r="E22" s="24">
        <v>5074.3040000000001</v>
      </c>
      <c r="F22" s="24">
        <v>5074.2626099999998</v>
      </c>
      <c r="G22" s="24">
        <v>4.139000000031956E-2</v>
      </c>
      <c r="H22" s="11">
        <v>2356.2844100000002</v>
      </c>
      <c r="I22" s="32">
        <v>2717.9781999999996</v>
      </c>
      <c r="J22" s="24" t="s">
        <v>28</v>
      </c>
      <c r="K22" s="27" t="s">
        <v>25</v>
      </c>
    </row>
    <row r="23" spans="1:12" ht="16.5" x14ac:dyDescent="0.45">
      <c r="A23" s="31" t="s">
        <v>23</v>
      </c>
      <c r="B23" s="11">
        <v>1692.4405999999999</v>
      </c>
      <c r="C23" s="23">
        <v>3</v>
      </c>
      <c r="D23" s="26">
        <v>18.53</v>
      </c>
      <c r="E23" s="24">
        <v>5074.3217999999997</v>
      </c>
      <c r="F23" s="24">
        <v>5074.2626099999998</v>
      </c>
      <c r="G23" s="24">
        <v>5.9189999999944121E-2</v>
      </c>
      <c r="H23" s="11">
        <v>2356.2844100000002</v>
      </c>
      <c r="I23" s="32">
        <v>2717.9781999999996</v>
      </c>
      <c r="J23" s="24" t="s">
        <v>28</v>
      </c>
      <c r="K23" s="27" t="s">
        <v>25</v>
      </c>
    </row>
    <row r="24" spans="1:12" ht="16.5" x14ac:dyDescent="0.45">
      <c r="A24" s="31" t="s">
        <v>23</v>
      </c>
      <c r="B24" s="11">
        <v>1306.0889999999999</v>
      </c>
      <c r="C24" s="23">
        <v>4</v>
      </c>
      <c r="D24" s="26">
        <v>18.53</v>
      </c>
      <c r="E24" s="24">
        <v>5220.3559999999998</v>
      </c>
      <c r="F24" s="24">
        <v>5220.3205099999996</v>
      </c>
      <c r="G24" s="24">
        <v>3.5490000000208966E-2</v>
      </c>
      <c r="H24" s="11">
        <v>2356.2844100000002</v>
      </c>
      <c r="I24" s="32">
        <v>2864.0360999999994</v>
      </c>
      <c r="J24" s="25" t="s">
        <v>29</v>
      </c>
      <c r="K24" s="27" t="s">
        <v>25</v>
      </c>
    </row>
    <row r="25" spans="1:12" ht="16.5" x14ac:dyDescent="0.45">
      <c r="A25" s="31" t="s">
        <v>23</v>
      </c>
      <c r="B25" s="11">
        <v>1360.8715999999999</v>
      </c>
      <c r="C25" s="23">
        <v>4</v>
      </c>
      <c r="D25" s="26">
        <v>18.373999999999999</v>
      </c>
      <c r="E25" s="24">
        <v>5439.4863999999998</v>
      </c>
      <c r="F25" s="24">
        <v>5439.3948099999998</v>
      </c>
      <c r="G25" s="24">
        <v>9.1589999999996508E-2</v>
      </c>
      <c r="H25" s="11">
        <v>2356.2844100000002</v>
      </c>
      <c r="I25" s="32">
        <v>3083.1103999999996</v>
      </c>
      <c r="J25" s="24" t="s">
        <v>30</v>
      </c>
      <c r="K25" s="27" t="s">
        <v>25</v>
      </c>
    </row>
    <row r="26" spans="1:12" ht="16.5" x14ac:dyDescent="0.45">
      <c r="A26" s="31" t="s">
        <v>23</v>
      </c>
      <c r="B26" s="11">
        <v>1814.1452999999999</v>
      </c>
      <c r="C26" s="23">
        <v>3</v>
      </c>
      <c r="D26" s="26">
        <v>18.373999999999999</v>
      </c>
      <c r="E26" s="24">
        <v>5439.4358999999995</v>
      </c>
      <c r="F26" s="24">
        <v>5439.3948099999998</v>
      </c>
      <c r="G26" s="24">
        <v>4.1089999999712745E-2</v>
      </c>
      <c r="H26" s="11">
        <v>2356.2844100000002</v>
      </c>
      <c r="I26" s="32">
        <v>3083.1103999999996</v>
      </c>
      <c r="J26" s="24" t="s">
        <v>30</v>
      </c>
      <c r="K26" s="27" t="s">
        <v>25</v>
      </c>
    </row>
    <row r="27" spans="1:12" ht="16.5" x14ac:dyDescent="0.45">
      <c r="A27" s="31" t="s">
        <v>23</v>
      </c>
      <c r="B27" s="11">
        <v>1397.3783000000001</v>
      </c>
      <c r="C27" s="23">
        <v>4</v>
      </c>
      <c r="D27" s="26">
        <v>18.373999999999999</v>
      </c>
      <c r="E27" s="24">
        <v>5585.5132000000003</v>
      </c>
      <c r="F27" s="24">
        <v>5585.4527099999996</v>
      </c>
      <c r="G27" s="24">
        <v>6.0490000000754662E-2</v>
      </c>
      <c r="H27" s="11">
        <v>2356.2844100000002</v>
      </c>
      <c r="I27" s="32">
        <v>3229.1682999999994</v>
      </c>
      <c r="J27" s="25" t="s">
        <v>31</v>
      </c>
      <c r="K27" s="27" t="s">
        <v>25</v>
      </c>
    </row>
    <row r="28" spans="1:12" ht="16.5" x14ac:dyDescent="0.45">
      <c r="A28" s="31" t="s">
        <v>23</v>
      </c>
      <c r="B28" s="11">
        <v>1452.1451</v>
      </c>
      <c r="C28" s="23">
        <v>4</v>
      </c>
      <c r="D28" s="26">
        <v>18.262</v>
      </c>
      <c r="E28" s="24">
        <v>5804.5803999999998</v>
      </c>
      <c r="F28" s="24">
        <v>5804.5270099999998</v>
      </c>
      <c r="G28" s="24">
        <v>5.3390000000035798E-2</v>
      </c>
      <c r="H28" s="11">
        <v>2356.2844100000002</v>
      </c>
      <c r="I28" s="32">
        <v>3448.2425999999996</v>
      </c>
      <c r="J28" s="24" t="s">
        <v>32</v>
      </c>
      <c r="K28" s="27" t="s">
        <v>25</v>
      </c>
    </row>
    <row r="29" spans="1:12" ht="21" x14ac:dyDescent="0.5">
      <c r="A29" s="64" t="s">
        <v>73</v>
      </c>
      <c r="B29" s="11"/>
      <c r="C29" s="23"/>
      <c r="D29" s="33" t="s">
        <v>12</v>
      </c>
      <c r="F29" s="24"/>
      <c r="G29" s="24"/>
      <c r="H29" s="11"/>
      <c r="I29" s="32"/>
      <c r="J29" s="24"/>
      <c r="K29" s="27" t="s">
        <v>12</v>
      </c>
      <c r="L29" s="34"/>
    </row>
    <row r="30" spans="1:12" ht="16.5" x14ac:dyDescent="0.45">
      <c r="A30" s="31" t="s">
        <v>23</v>
      </c>
      <c r="B30" s="14">
        <v>1251.0609999999999</v>
      </c>
      <c r="C30" s="12">
        <v>4</v>
      </c>
      <c r="D30" s="33">
        <v>26.259</v>
      </c>
      <c r="E30" s="35">
        <v>5000.2752</v>
      </c>
      <c r="F30" s="36">
        <v>5000.2258099999999</v>
      </c>
      <c r="G30" s="35">
        <v>4.9390000000130385E-2</v>
      </c>
      <c r="H30" s="32">
        <v>2356.2844100000002</v>
      </c>
      <c r="I30" s="11">
        <v>2643.9414000000002</v>
      </c>
      <c r="J30" s="24" t="s">
        <v>33</v>
      </c>
      <c r="K30" s="27" t="s">
        <v>25</v>
      </c>
    </row>
    <row r="31" spans="1:12" ht="16.5" x14ac:dyDescent="0.45">
      <c r="A31" s="31" t="s">
        <v>23</v>
      </c>
      <c r="B31" s="14">
        <v>1667.7460000000001</v>
      </c>
      <c r="C31" s="12">
        <v>3</v>
      </c>
      <c r="D31" s="33">
        <v>26.259</v>
      </c>
      <c r="E31" s="35">
        <v>5000.2752</v>
      </c>
      <c r="F31" s="36">
        <v>5000.2258099999999</v>
      </c>
      <c r="G31" s="35">
        <v>4.9390000000130385E-2</v>
      </c>
      <c r="H31" s="32">
        <v>2356.2844100000002</v>
      </c>
      <c r="I31" s="11">
        <v>2643.9414000000002</v>
      </c>
      <c r="J31" s="24" t="s">
        <v>33</v>
      </c>
      <c r="K31" s="27" t="s">
        <v>25</v>
      </c>
    </row>
    <row r="32" spans="1:12" ht="16.5" x14ac:dyDescent="0.45">
      <c r="A32" s="31" t="s">
        <v>23</v>
      </c>
      <c r="B32" s="14">
        <v>1323.8320000000001</v>
      </c>
      <c r="C32" s="12">
        <v>4</v>
      </c>
      <c r="D32" s="33">
        <v>26.574000000000002</v>
      </c>
      <c r="E32" s="35">
        <v>5291.3444</v>
      </c>
      <c r="F32" s="36">
        <v>5291.3212100000001</v>
      </c>
      <c r="G32" s="35">
        <v>2.3189999999885913E-2</v>
      </c>
      <c r="H32" s="32">
        <v>2356.2844100000002</v>
      </c>
      <c r="I32" s="11">
        <v>2935.0367999999999</v>
      </c>
      <c r="J32" s="24" t="s">
        <v>34</v>
      </c>
      <c r="K32" s="27" t="s">
        <v>25</v>
      </c>
    </row>
    <row r="33" spans="1:14" ht="16.5" x14ac:dyDescent="0.45">
      <c r="A33" s="31" t="s">
        <v>23</v>
      </c>
      <c r="B33" s="14">
        <f>B32+146.057/4</f>
        <v>1360.3462500000001</v>
      </c>
      <c r="C33" s="12">
        <v>4</v>
      </c>
      <c r="D33" s="33">
        <v>26.574000000000002</v>
      </c>
      <c r="E33" s="35">
        <v>5437.3850000000002</v>
      </c>
      <c r="F33" s="36">
        <v>5437.3791099999999</v>
      </c>
      <c r="G33" s="35">
        <v>5.8900000003632158E-3</v>
      </c>
      <c r="H33" s="32">
        <v>2356.2844100000002</v>
      </c>
      <c r="I33" s="11">
        <v>3081.0946999999996</v>
      </c>
      <c r="J33" s="24" t="s">
        <v>35</v>
      </c>
      <c r="K33" s="27" t="s">
        <v>25</v>
      </c>
    </row>
    <row r="34" spans="1:14" ht="16.5" x14ac:dyDescent="0.45">
      <c r="A34" s="31" t="s">
        <v>23</v>
      </c>
      <c r="B34" s="14">
        <v>1396.6120000000001</v>
      </c>
      <c r="C34" s="12">
        <v>4</v>
      </c>
      <c r="D34" s="33">
        <v>26.902999999999999</v>
      </c>
      <c r="E34" s="35">
        <v>5582.4704000000002</v>
      </c>
      <c r="F34" s="36">
        <v>5582.4166100000002</v>
      </c>
      <c r="G34" s="35">
        <v>5.3789999999935389E-2</v>
      </c>
      <c r="H34" s="32">
        <v>2356.2844100000002</v>
      </c>
      <c r="I34" s="11">
        <v>3226.1322</v>
      </c>
      <c r="J34" s="24" t="s">
        <v>36</v>
      </c>
      <c r="K34" s="27" t="s">
        <v>25</v>
      </c>
    </row>
    <row r="35" spans="1:14" ht="16.5" x14ac:dyDescent="0.45">
      <c r="A35" s="31" t="s">
        <v>23</v>
      </c>
      <c r="B35" s="14">
        <v>1469.386</v>
      </c>
      <c r="C35" s="12">
        <v>4</v>
      </c>
      <c r="D35" s="33">
        <v>27.907</v>
      </c>
      <c r="E35" s="35">
        <v>5873.5792000000001</v>
      </c>
      <c r="F35" s="36">
        <v>5873.5120100000004</v>
      </c>
      <c r="G35" s="35">
        <v>6.7189999999754946E-2</v>
      </c>
      <c r="H35" s="32">
        <v>2356.2844100000002</v>
      </c>
      <c r="I35" s="11">
        <v>3517.2276000000002</v>
      </c>
      <c r="J35" s="24" t="s">
        <v>37</v>
      </c>
      <c r="K35" s="27" t="s">
        <v>25</v>
      </c>
    </row>
    <row r="36" spans="1:14" ht="16.5" x14ac:dyDescent="0.45">
      <c r="A36" s="31" t="s">
        <v>23</v>
      </c>
      <c r="B36" s="14">
        <v>1415.117</v>
      </c>
      <c r="C36" s="12">
        <v>4</v>
      </c>
      <c r="D36" s="33">
        <v>26.259</v>
      </c>
      <c r="E36" s="35">
        <v>5656.4823999999999</v>
      </c>
      <c r="F36" s="36">
        <v>5656.4534100000001</v>
      </c>
      <c r="G36" s="35">
        <v>2.8989999999794236E-2</v>
      </c>
      <c r="H36" s="32">
        <v>2356.2844100000002</v>
      </c>
      <c r="I36" s="11">
        <v>3300.1689999999999</v>
      </c>
      <c r="J36" s="24" t="s">
        <v>38</v>
      </c>
      <c r="K36" s="27" t="s">
        <v>25</v>
      </c>
    </row>
    <row r="37" spans="1:14" ht="16.5" x14ac:dyDescent="0.45">
      <c r="A37" s="31" t="s">
        <v>23</v>
      </c>
      <c r="B37" s="14">
        <v>1487.89</v>
      </c>
      <c r="C37" s="12">
        <v>4</v>
      </c>
      <c r="D37" s="33">
        <v>26.574000000000002</v>
      </c>
      <c r="E37" s="35">
        <v>5947.5712000000003</v>
      </c>
      <c r="F37" s="36">
        <v>5947.5488100000002</v>
      </c>
      <c r="G37" s="35">
        <v>2.2390000000086729E-2</v>
      </c>
      <c r="H37" s="32">
        <v>2356.2844100000002</v>
      </c>
      <c r="I37" s="11">
        <v>3591.2644</v>
      </c>
      <c r="J37" s="24" t="s">
        <v>39</v>
      </c>
      <c r="K37" s="27" t="s">
        <v>25</v>
      </c>
    </row>
    <row r="38" spans="1:14" ht="16.5" x14ac:dyDescent="0.45">
      <c r="A38" s="31" t="s">
        <v>23</v>
      </c>
      <c r="B38" s="14">
        <v>1560.8785</v>
      </c>
      <c r="C38" s="12">
        <v>4</v>
      </c>
      <c r="D38" s="33">
        <v>27.393999999999998</v>
      </c>
      <c r="E38" s="35">
        <v>6239.5140000000001</v>
      </c>
      <c r="F38" s="36">
        <v>6238.6442100000004</v>
      </c>
      <c r="G38" s="35">
        <v>0.86978999999973894</v>
      </c>
      <c r="H38" s="32">
        <v>2356.2844100000002</v>
      </c>
      <c r="I38" s="11">
        <v>3882.3598000000002</v>
      </c>
      <c r="J38" s="24" t="s">
        <v>40</v>
      </c>
      <c r="K38" s="27" t="s">
        <v>25</v>
      </c>
    </row>
    <row r="39" spans="1:14" ht="16.5" x14ac:dyDescent="0.45">
      <c r="A39" s="31" t="s">
        <v>23</v>
      </c>
      <c r="B39" s="14">
        <v>1579.174</v>
      </c>
      <c r="C39" s="12">
        <v>4</v>
      </c>
      <c r="D39" s="33">
        <v>26.312000000000001</v>
      </c>
      <c r="E39" s="35">
        <v>6312.6796000000004</v>
      </c>
      <c r="F39" s="36">
        <v>6312.6810100000002</v>
      </c>
      <c r="G39" s="35">
        <v>-1.4099999998506973E-3</v>
      </c>
      <c r="H39" s="32">
        <v>2356.2844100000002</v>
      </c>
      <c r="I39" s="11">
        <v>3956.3966</v>
      </c>
      <c r="J39" s="24" t="s">
        <v>41</v>
      </c>
      <c r="K39" s="27" t="s">
        <v>25</v>
      </c>
    </row>
    <row r="40" spans="1:14" ht="16.5" x14ac:dyDescent="0.45">
      <c r="A40" s="31" t="s">
        <v>23</v>
      </c>
      <c r="B40" s="14">
        <v>1651.9469999999999</v>
      </c>
      <c r="C40" s="12">
        <v>4</v>
      </c>
      <c r="D40" s="33">
        <v>27.11</v>
      </c>
      <c r="E40" s="35">
        <v>6603.7979999999998</v>
      </c>
      <c r="F40" s="36">
        <v>6603.7764100000004</v>
      </c>
      <c r="G40" s="35">
        <v>2.1589999999378051E-2</v>
      </c>
      <c r="H40" s="32">
        <v>2356.2844100000002</v>
      </c>
      <c r="I40" s="11">
        <v>4247.4920000000002</v>
      </c>
      <c r="J40" s="24" t="s">
        <v>42</v>
      </c>
      <c r="K40" s="27" t="s">
        <v>25</v>
      </c>
    </row>
    <row r="41" spans="1:14" s="42" customFormat="1" ht="21" x14ac:dyDescent="0.5">
      <c r="A41" s="68" t="s">
        <v>74</v>
      </c>
      <c r="B41" s="37"/>
      <c r="C41" s="38"/>
      <c r="D41" s="39" t="s">
        <v>12</v>
      </c>
      <c r="E41" s="37"/>
      <c r="F41" s="40"/>
      <c r="G41" s="40"/>
      <c r="H41" s="37"/>
      <c r="I41" s="37"/>
      <c r="J41" s="40"/>
      <c r="K41" s="39"/>
      <c r="L41" s="41"/>
      <c r="N41" s="43"/>
    </row>
    <row r="42" spans="1:14" ht="16.5" x14ac:dyDescent="0.45">
      <c r="A42" s="11" t="s">
        <v>43</v>
      </c>
      <c r="B42" s="11">
        <v>984.67904999999996</v>
      </c>
      <c r="C42" s="23">
        <v>4</v>
      </c>
      <c r="D42" s="17">
        <v>12.839</v>
      </c>
      <c r="E42" s="11">
        <v>3934.7161999999998</v>
      </c>
      <c r="F42" s="32">
        <v>3934.6452899999999</v>
      </c>
      <c r="G42" s="32">
        <v>7.0909999999912543E-2</v>
      </c>
      <c r="H42" s="32">
        <v>1435.7413899999999</v>
      </c>
      <c r="I42" s="32">
        <v>2498.9039000000002</v>
      </c>
      <c r="J42" s="11" t="s">
        <v>17</v>
      </c>
      <c r="K42" s="27" t="s">
        <v>44</v>
      </c>
      <c r="L42" s="41"/>
    </row>
    <row r="43" spans="1:14" ht="16.5" x14ac:dyDescent="0.45">
      <c r="A43" s="11" t="s">
        <v>43</v>
      </c>
      <c r="B43" s="11">
        <v>1312.557</v>
      </c>
      <c r="C43" s="23">
        <v>3</v>
      </c>
      <c r="D43" s="17">
        <v>12.784000000000001</v>
      </c>
      <c r="E43" s="11">
        <v>3934.6749</v>
      </c>
      <c r="F43" s="32">
        <v>3934.6452899999999</v>
      </c>
      <c r="G43" s="32">
        <v>2.9610000000047876E-2</v>
      </c>
      <c r="H43" s="32">
        <v>1435.7413899999999</v>
      </c>
      <c r="I43" s="32">
        <v>2498.9039000000002</v>
      </c>
      <c r="J43" s="11" t="s">
        <v>27</v>
      </c>
      <c r="K43" s="27" t="s">
        <v>44</v>
      </c>
    </row>
    <row r="44" spans="1:14" ht="16.5" x14ac:dyDescent="0.45">
      <c r="A44" s="11" t="s">
        <v>43</v>
      </c>
      <c r="B44" s="11">
        <v>1021.1816</v>
      </c>
      <c r="C44" s="23">
        <v>4</v>
      </c>
      <c r="D44" s="17">
        <v>12.731</v>
      </c>
      <c r="E44" s="11">
        <v>4080.7264</v>
      </c>
      <c r="F44" s="32">
        <v>4080.7031899999997</v>
      </c>
      <c r="G44" s="32">
        <v>2.3210000000290165E-2</v>
      </c>
      <c r="H44" s="32">
        <v>1435.7413899999999</v>
      </c>
      <c r="I44" s="32">
        <v>2644.9618</v>
      </c>
      <c r="J44" s="11" t="s">
        <v>45</v>
      </c>
      <c r="K44" s="27" t="s">
        <v>44</v>
      </c>
    </row>
    <row r="45" spans="1:14" ht="16.5" x14ac:dyDescent="0.45">
      <c r="A45" s="11" t="s">
        <v>43</v>
      </c>
      <c r="B45" s="11">
        <v>1361.2439999999999</v>
      </c>
      <c r="C45" s="23">
        <v>3</v>
      </c>
      <c r="D45" s="17">
        <v>12.757999999999999</v>
      </c>
      <c r="E45" s="11">
        <v>4080.7437</v>
      </c>
      <c r="F45" s="32">
        <v>4080.7031899999997</v>
      </c>
      <c r="G45" s="32">
        <v>4.051000000026761E-2</v>
      </c>
      <c r="H45" s="32">
        <v>1435.7413899999999</v>
      </c>
      <c r="I45" s="32">
        <v>2644.9618</v>
      </c>
      <c r="J45" s="11" t="s">
        <v>45</v>
      </c>
      <c r="K45" s="27" t="s">
        <v>44</v>
      </c>
    </row>
    <row r="46" spans="1:14" ht="16.5" x14ac:dyDescent="0.45">
      <c r="A46" s="11" t="s">
        <v>43</v>
      </c>
      <c r="B46" s="11">
        <v>1075.9449999999999</v>
      </c>
      <c r="C46" s="23">
        <v>4</v>
      </c>
      <c r="D46" s="17">
        <v>12.661</v>
      </c>
      <c r="E46" s="11">
        <v>4299.8108000000002</v>
      </c>
      <c r="F46" s="32">
        <v>4299.7774900000004</v>
      </c>
      <c r="G46" s="32">
        <v>3.3309999999801221E-2</v>
      </c>
      <c r="H46" s="32">
        <v>1435.7413899999999</v>
      </c>
      <c r="I46" s="32">
        <v>2864.0361000000003</v>
      </c>
      <c r="J46" s="11" t="s">
        <v>29</v>
      </c>
      <c r="K46" s="27" t="s">
        <v>44</v>
      </c>
    </row>
    <row r="47" spans="1:14" ht="16.5" x14ac:dyDescent="0.45">
      <c r="A47" s="11" t="s">
        <v>43</v>
      </c>
      <c r="B47" s="11">
        <v>1434.26</v>
      </c>
      <c r="C47" s="23">
        <v>3</v>
      </c>
      <c r="D47" s="17">
        <v>12.625</v>
      </c>
      <c r="E47" s="11">
        <v>4299.8181000000004</v>
      </c>
      <c r="F47" s="32">
        <v>4299.7774900000004</v>
      </c>
      <c r="G47" s="32">
        <v>4.0610000000015134E-2</v>
      </c>
      <c r="H47" s="32">
        <v>1435.7413899999999</v>
      </c>
      <c r="I47" s="32">
        <v>2864.0361000000003</v>
      </c>
      <c r="J47" s="11" t="s">
        <v>29</v>
      </c>
      <c r="K47" s="27" t="s">
        <v>44</v>
      </c>
    </row>
    <row r="48" spans="1:14" ht="16.5" x14ac:dyDescent="0.45">
      <c r="A48" s="11" t="s">
        <v>43</v>
      </c>
      <c r="B48" s="11">
        <v>1112.46</v>
      </c>
      <c r="C48" s="23">
        <v>4</v>
      </c>
      <c r="D48" s="17">
        <v>12.541</v>
      </c>
      <c r="E48" s="11">
        <v>4445.8591999999999</v>
      </c>
      <c r="F48" s="32">
        <v>4445.8353900000002</v>
      </c>
      <c r="G48" s="32">
        <v>2.3809999999684806E-2</v>
      </c>
      <c r="H48" s="32">
        <v>1435.7413899999999</v>
      </c>
      <c r="I48" s="32">
        <v>3010.0940000000001</v>
      </c>
      <c r="J48" s="11" t="s">
        <v>46</v>
      </c>
      <c r="K48" s="27" t="s">
        <v>44</v>
      </c>
    </row>
    <row r="49" spans="1:11" ht="16.5" x14ac:dyDescent="0.45">
      <c r="A49" s="11" t="s">
        <v>43</v>
      </c>
      <c r="B49" s="11">
        <v>1482.9459666666667</v>
      </c>
      <c r="C49" s="23">
        <v>3</v>
      </c>
      <c r="D49" s="17">
        <v>12.51</v>
      </c>
      <c r="E49" s="11">
        <v>4445.8703999999998</v>
      </c>
      <c r="F49" s="32">
        <v>4445.8353900000002</v>
      </c>
      <c r="G49" s="32">
        <v>3.500999999960186E-2</v>
      </c>
      <c r="H49" s="32">
        <v>1435.7413899999999</v>
      </c>
      <c r="I49" s="32">
        <v>3010.0940000000001</v>
      </c>
      <c r="J49" s="11" t="s">
        <v>46</v>
      </c>
      <c r="K49" s="27" t="s">
        <v>44</v>
      </c>
    </row>
    <row r="50" spans="1:11" ht="16.5" x14ac:dyDescent="0.45">
      <c r="A50" s="11" t="s">
        <v>43</v>
      </c>
      <c r="B50" s="11">
        <v>1167.2363</v>
      </c>
      <c r="C50" s="23">
        <v>4</v>
      </c>
      <c r="D50" s="17">
        <v>12.523</v>
      </c>
      <c r="E50" s="11">
        <v>4664.9435999999996</v>
      </c>
      <c r="F50" s="32">
        <v>4664.9096900000004</v>
      </c>
      <c r="G50" s="32">
        <v>3.3909999999195861E-2</v>
      </c>
      <c r="H50" s="32">
        <v>1435.7413899999999</v>
      </c>
      <c r="I50" s="32">
        <v>3229.1683000000003</v>
      </c>
      <c r="J50" s="11" t="s">
        <v>31</v>
      </c>
      <c r="K50" s="27" t="s">
        <v>44</v>
      </c>
    </row>
    <row r="51" spans="1:11" ht="16.5" x14ac:dyDescent="0.45">
      <c r="A51" s="11" t="s">
        <v>43</v>
      </c>
      <c r="B51" s="11">
        <v>1555.9793999999999</v>
      </c>
      <c r="C51" s="23">
        <v>3</v>
      </c>
      <c r="D51" s="17">
        <v>12.465999999999999</v>
      </c>
      <c r="E51" s="11">
        <v>4664.9381999999996</v>
      </c>
      <c r="F51" s="32">
        <v>4664.9096900000004</v>
      </c>
      <c r="G51" s="32">
        <v>2.850999999918713E-2</v>
      </c>
      <c r="H51" s="32">
        <v>1435.7413899999999</v>
      </c>
      <c r="I51" s="32">
        <v>3229.1683000000003</v>
      </c>
      <c r="J51" s="11" t="s">
        <v>31</v>
      </c>
      <c r="K51" s="27" t="s">
        <v>44</v>
      </c>
    </row>
    <row r="52" spans="1:11" ht="16.5" x14ac:dyDescent="0.45">
      <c r="A52" s="11" t="s">
        <v>43</v>
      </c>
      <c r="B52" s="11">
        <v>1203.75055</v>
      </c>
      <c r="C52" s="23">
        <v>4</v>
      </c>
      <c r="D52" s="17">
        <v>12.507</v>
      </c>
      <c r="E52" s="11">
        <v>4811.0015999999996</v>
      </c>
      <c r="F52" s="32">
        <v>4810.9675900000002</v>
      </c>
      <c r="G52" s="32">
        <v>3.4009999999398133E-2</v>
      </c>
      <c r="H52" s="32">
        <v>1435.7413899999999</v>
      </c>
      <c r="I52" s="32">
        <v>3375.2262000000001</v>
      </c>
      <c r="J52" s="11" t="s">
        <v>47</v>
      </c>
      <c r="K52" s="27" t="s">
        <v>44</v>
      </c>
    </row>
    <row r="53" spans="1:11" ht="16.5" x14ac:dyDescent="0.45">
      <c r="A53" s="11" t="s">
        <v>43</v>
      </c>
      <c r="B53" s="11">
        <v>1604.6980000000001</v>
      </c>
      <c r="C53" s="23">
        <v>3</v>
      </c>
      <c r="D53" s="17">
        <v>12.435</v>
      </c>
      <c r="E53" s="11">
        <v>4811.0264999999999</v>
      </c>
      <c r="F53" s="32">
        <v>4810.9675900000002</v>
      </c>
      <c r="G53" s="32">
        <v>5.8909999999741558E-2</v>
      </c>
      <c r="H53" s="32">
        <v>1435.7413899999999</v>
      </c>
      <c r="I53" s="32">
        <v>3375.2262000000001</v>
      </c>
      <c r="J53" s="11" t="s">
        <v>47</v>
      </c>
      <c r="K53" s="27" t="s">
        <v>44</v>
      </c>
    </row>
    <row r="54" spans="1:11" ht="16.5" x14ac:dyDescent="0.45">
      <c r="A54" s="11" t="s">
        <v>43</v>
      </c>
      <c r="B54" s="11">
        <v>1258.5242000000001</v>
      </c>
      <c r="C54" s="23">
        <v>4</v>
      </c>
      <c r="D54" s="17">
        <v>12.303000000000001</v>
      </c>
      <c r="E54" s="11">
        <v>5030.0968000000003</v>
      </c>
      <c r="F54" s="32">
        <v>5030.0418900000004</v>
      </c>
      <c r="G54" s="32">
        <v>5.4909999999836145E-2</v>
      </c>
      <c r="H54" s="32">
        <v>1435.7413899999999</v>
      </c>
      <c r="I54" s="32">
        <v>3594.3005000000003</v>
      </c>
      <c r="J54" s="11" t="s">
        <v>48</v>
      </c>
      <c r="K54" s="27" t="s">
        <v>44</v>
      </c>
    </row>
    <row r="55" spans="1:11" ht="16.5" x14ac:dyDescent="0.45">
      <c r="A55" s="11" t="s">
        <v>43</v>
      </c>
      <c r="B55" s="11">
        <v>1677.6989333333333</v>
      </c>
      <c r="C55" s="23">
        <v>3</v>
      </c>
      <c r="D55" s="17">
        <v>12.337</v>
      </c>
      <c r="E55" s="11">
        <v>5030.0943000000007</v>
      </c>
      <c r="F55" s="32">
        <v>5030.0418900000004</v>
      </c>
      <c r="G55" s="32">
        <v>5.2410000000236323E-2</v>
      </c>
      <c r="H55" s="32">
        <v>1435.7413899999999</v>
      </c>
      <c r="I55" s="32">
        <v>3594.3005000000003</v>
      </c>
      <c r="J55" s="11" t="s">
        <v>48</v>
      </c>
      <c r="K55" s="27" t="s">
        <v>44</v>
      </c>
    </row>
    <row r="56" spans="1:11" ht="16.5" x14ac:dyDescent="0.45">
      <c r="A56" s="11" t="s">
        <v>43</v>
      </c>
      <c r="B56" s="11">
        <v>1295.0391999999999</v>
      </c>
      <c r="C56" s="23">
        <v>4</v>
      </c>
      <c r="D56" s="17">
        <v>12.382</v>
      </c>
      <c r="E56" s="11">
        <v>5176.1567999999997</v>
      </c>
      <c r="F56" s="32">
        <v>5176.0997900000002</v>
      </c>
      <c r="G56" s="32">
        <v>5.7009999999536376E-2</v>
      </c>
      <c r="H56" s="32">
        <v>1435.7413899999999</v>
      </c>
      <c r="I56" s="32">
        <v>3740.3584000000001</v>
      </c>
      <c r="J56" s="11" t="s">
        <v>49</v>
      </c>
      <c r="K56" s="27" t="s">
        <v>44</v>
      </c>
    </row>
    <row r="57" spans="1:11" ht="16.5" x14ac:dyDescent="0.45">
      <c r="A57" s="11" t="s">
        <v>43</v>
      </c>
      <c r="B57" s="11">
        <v>1726.4</v>
      </c>
      <c r="C57" s="23">
        <v>3</v>
      </c>
      <c r="D57" s="17">
        <v>12.287000000000001</v>
      </c>
      <c r="E57" s="11">
        <v>5176.1691000000001</v>
      </c>
      <c r="F57" s="32">
        <v>5176.0997900000002</v>
      </c>
      <c r="G57" s="32">
        <v>6.9309999999859428E-2</v>
      </c>
      <c r="H57" s="32">
        <v>1435.7413899999999</v>
      </c>
      <c r="I57" s="32">
        <v>3740.3584000000001</v>
      </c>
      <c r="J57" s="11" t="s">
        <v>49</v>
      </c>
      <c r="K57" s="27" t="s">
        <v>44</v>
      </c>
    </row>
    <row r="58" spans="1:11" ht="16.5" x14ac:dyDescent="0.45">
      <c r="A58" s="11" t="s">
        <v>43</v>
      </c>
      <c r="B58" s="11">
        <v>1349.8107</v>
      </c>
      <c r="C58" s="23">
        <v>4</v>
      </c>
      <c r="D58" s="17">
        <v>12.311999999999999</v>
      </c>
      <c r="E58" s="11">
        <v>5395.2428</v>
      </c>
      <c r="F58" s="32">
        <v>5395.1740900000004</v>
      </c>
      <c r="G58" s="32">
        <v>6.8709999999555293E-2</v>
      </c>
      <c r="H58" s="32">
        <v>1435.7413899999999</v>
      </c>
      <c r="I58" s="32">
        <v>3959.4327000000003</v>
      </c>
      <c r="J58" s="11" t="s">
        <v>50</v>
      </c>
      <c r="K58" s="27" t="s">
        <v>44</v>
      </c>
    </row>
    <row r="59" spans="1:11" ht="16.5" x14ac:dyDescent="0.45">
      <c r="A59" s="11" t="s">
        <v>43</v>
      </c>
      <c r="B59" s="11">
        <v>1799.4142666666667</v>
      </c>
      <c r="C59" s="23">
        <v>3</v>
      </c>
      <c r="D59" s="17">
        <v>12.311999999999999</v>
      </c>
      <c r="E59" s="11">
        <v>5395.2371999999996</v>
      </c>
      <c r="F59" s="32">
        <v>5395.1740900000004</v>
      </c>
      <c r="G59" s="32">
        <v>6.3109999999142019E-2</v>
      </c>
      <c r="H59" s="32">
        <v>1435.7413899999999</v>
      </c>
      <c r="I59" s="32">
        <v>3959.4327000000003</v>
      </c>
      <c r="J59" s="11" t="s">
        <v>50</v>
      </c>
      <c r="K59" s="27" t="s">
        <v>44</v>
      </c>
    </row>
    <row r="60" spans="1:11" ht="16.5" x14ac:dyDescent="0.45">
      <c r="A60" s="11" t="s">
        <v>43</v>
      </c>
      <c r="B60" s="11">
        <v>1386.3177000000001</v>
      </c>
      <c r="C60" s="23">
        <v>4</v>
      </c>
      <c r="D60" s="17">
        <v>12.188000000000001</v>
      </c>
      <c r="E60" s="11">
        <v>5541.2708000000002</v>
      </c>
      <c r="F60" s="32">
        <v>5541.2319900000002</v>
      </c>
      <c r="G60" s="32">
        <v>3.8810000000012224E-2</v>
      </c>
      <c r="H60" s="32">
        <v>1435.7413899999999</v>
      </c>
      <c r="I60" s="32">
        <v>4105.4906000000001</v>
      </c>
      <c r="J60" s="11" t="s">
        <v>51</v>
      </c>
      <c r="K60" s="27" t="s">
        <v>44</v>
      </c>
    </row>
    <row r="61" spans="1:11" ht="16.5" x14ac:dyDescent="0.45">
      <c r="A61" s="11" t="s">
        <v>43</v>
      </c>
      <c r="B61" s="11">
        <v>1848.1002333333299</v>
      </c>
      <c r="C61" s="23">
        <v>3</v>
      </c>
      <c r="D61" s="17">
        <v>12.305999999999999</v>
      </c>
      <c r="E61" s="11">
        <v>5541.3173999999999</v>
      </c>
      <c r="F61" s="32">
        <v>5541.2319900000002</v>
      </c>
      <c r="G61" s="32">
        <v>8.540999999968335E-2</v>
      </c>
      <c r="H61" s="32">
        <v>1435.7413899999999</v>
      </c>
      <c r="I61" s="32">
        <v>4105.4906000000001</v>
      </c>
      <c r="J61" s="11" t="s">
        <v>51</v>
      </c>
      <c r="K61" s="27" t="s">
        <v>44</v>
      </c>
    </row>
    <row r="62" spans="1:11" ht="16.5" x14ac:dyDescent="0.45">
      <c r="A62" s="11" t="s">
        <v>43</v>
      </c>
      <c r="B62" s="11">
        <v>1441.0932</v>
      </c>
      <c r="C62" s="23">
        <v>4</v>
      </c>
      <c r="D62" s="17">
        <v>12.113</v>
      </c>
      <c r="E62" s="11">
        <v>5760.3728000000001</v>
      </c>
      <c r="F62" s="32">
        <v>5760.3062900000004</v>
      </c>
      <c r="G62" s="32">
        <v>6.6509999999652791E-2</v>
      </c>
      <c r="H62" s="32">
        <v>1435.7413899999999</v>
      </c>
      <c r="I62" s="32">
        <v>4324.5649000000003</v>
      </c>
      <c r="J62" s="11" t="s">
        <v>52</v>
      </c>
      <c r="K62" s="27" t="s">
        <v>44</v>
      </c>
    </row>
    <row r="63" spans="1:11" ht="16.5" x14ac:dyDescent="0.45">
      <c r="A63" s="11" t="s">
        <v>43</v>
      </c>
      <c r="B63" s="11">
        <v>1921.1242666666667</v>
      </c>
      <c r="C63" s="23">
        <v>3</v>
      </c>
      <c r="D63" s="17">
        <v>11.888999999999999</v>
      </c>
      <c r="E63" s="11">
        <v>5760.3725999999997</v>
      </c>
      <c r="F63" s="32">
        <v>5760.3062900000004</v>
      </c>
      <c r="G63" s="32">
        <v>6.6309999999248248E-2</v>
      </c>
      <c r="H63" s="32">
        <v>1435.7413899999999</v>
      </c>
      <c r="I63" s="32">
        <v>4324.5649000000003</v>
      </c>
      <c r="J63" s="11" t="s">
        <v>52</v>
      </c>
      <c r="K63" s="27" t="s">
        <v>44</v>
      </c>
    </row>
    <row r="64" spans="1:11" ht="16.5" x14ac:dyDescent="0.45">
      <c r="A64" s="11" t="s">
        <v>43</v>
      </c>
      <c r="B64" s="11">
        <v>1477.6082000000001</v>
      </c>
      <c r="C64" s="23">
        <v>4</v>
      </c>
      <c r="D64" s="17">
        <v>12.303000000000001</v>
      </c>
      <c r="E64" s="11">
        <v>5906.4328000000005</v>
      </c>
      <c r="F64" s="32">
        <v>5906.3641900000002</v>
      </c>
      <c r="G64" s="32">
        <v>6.8610000000262517E-2</v>
      </c>
      <c r="H64" s="32">
        <v>1435.7413899999999</v>
      </c>
      <c r="I64" s="32">
        <v>4470.6228000000001</v>
      </c>
      <c r="J64" s="11" t="s">
        <v>53</v>
      </c>
      <c r="K64" s="27" t="s">
        <v>44</v>
      </c>
    </row>
    <row r="65" spans="1:12" ht="16.5" x14ac:dyDescent="0.45">
      <c r="A65" s="11" t="s">
        <v>43</v>
      </c>
      <c r="B65" s="11">
        <v>1969.81023333333</v>
      </c>
      <c r="C65" s="23">
        <v>3</v>
      </c>
      <c r="D65" s="17">
        <v>11.819000000000001</v>
      </c>
      <c r="E65" s="11">
        <v>5906.3913000000002</v>
      </c>
      <c r="F65" s="32">
        <v>5906.3641900000002</v>
      </c>
      <c r="G65" s="32">
        <v>2.7109999999993306E-2</v>
      </c>
      <c r="H65" s="32">
        <v>1435.7413899999999</v>
      </c>
      <c r="I65" s="32">
        <v>4470.6228000000001</v>
      </c>
      <c r="J65" s="11" t="s">
        <v>53</v>
      </c>
      <c r="K65" s="27" t="s">
        <v>44</v>
      </c>
    </row>
    <row r="66" spans="1:12" ht="16.5" x14ac:dyDescent="0.45">
      <c r="A66" s="11" t="s">
        <v>43</v>
      </c>
      <c r="B66" s="11">
        <v>1532.3757000000001</v>
      </c>
      <c r="C66" s="23">
        <v>4</v>
      </c>
      <c r="D66" s="17">
        <v>11.959</v>
      </c>
      <c r="E66" s="11">
        <v>6125.5036</v>
      </c>
      <c r="F66" s="32">
        <v>6125.4384900000005</v>
      </c>
      <c r="G66" s="32">
        <v>6.5109999999549473E-2</v>
      </c>
      <c r="H66" s="32">
        <v>1435.7413899999999</v>
      </c>
      <c r="I66" s="32">
        <v>4689.6971000000003</v>
      </c>
      <c r="J66" s="11" t="s">
        <v>54</v>
      </c>
      <c r="K66" s="27" t="s">
        <v>44</v>
      </c>
    </row>
    <row r="67" spans="1:12" ht="16.5" x14ac:dyDescent="0.45">
      <c r="A67" s="11" t="s">
        <v>43</v>
      </c>
      <c r="B67" s="11">
        <v>2042.8342666666699</v>
      </c>
      <c r="C67" s="23">
        <v>3</v>
      </c>
      <c r="D67" s="17">
        <v>11.948</v>
      </c>
      <c r="E67" s="11">
        <v>6125.5682999999999</v>
      </c>
      <c r="F67" s="32">
        <v>6125.4384900000005</v>
      </c>
      <c r="G67" s="32">
        <v>0.12980999999945197</v>
      </c>
      <c r="H67" s="32">
        <v>1435.7413899999999</v>
      </c>
      <c r="I67" s="32">
        <v>4689.6971000000003</v>
      </c>
      <c r="J67" s="11" t="s">
        <v>54</v>
      </c>
      <c r="K67" s="27" t="s">
        <v>44</v>
      </c>
    </row>
    <row r="68" spans="1:12" ht="16.5" x14ac:dyDescent="0.45">
      <c r="A68" s="11" t="s">
        <v>43</v>
      </c>
      <c r="B68" s="11">
        <v>1568.890175</v>
      </c>
      <c r="C68" s="23">
        <v>4</v>
      </c>
      <c r="D68" s="17">
        <v>11.936</v>
      </c>
      <c r="E68" s="11">
        <v>6271.5619999999999</v>
      </c>
      <c r="F68" s="32">
        <v>6271.4963900000002</v>
      </c>
      <c r="G68" s="32">
        <v>6.5609999999651336E-2</v>
      </c>
      <c r="H68" s="32">
        <v>1435.7413899999999</v>
      </c>
      <c r="I68" s="32">
        <v>4835.7550000000001</v>
      </c>
      <c r="J68" s="11" t="s">
        <v>55</v>
      </c>
      <c r="K68" s="27" t="s">
        <v>44</v>
      </c>
    </row>
    <row r="69" spans="1:12" x14ac:dyDescent="0.35">
      <c r="A69" s="44"/>
      <c r="B69" s="45"/>
      <c r="C69" s="46"/>
      <c r="E69" s="45"/>
      <c r="F69" s="47"/>
      <c r="G69" s="47"/>
      <c r="H69" s="47"/>
      <c r="I69" s="47"/>
      <c r="J69" s="45"/>
    </row>
    <row r="70" spans="1:12" ht="15.5" x14ac:dyDescent="0.35">
      <c r="A70"/>
      <c r="B70" s="4"/>
      <c r="C70" s="48"/>
      <c r="H70" s="4"/>
      <c r="I70" s="49"/>
    </row>
    <row r="71" spans="1:12" ht="23.5" x14ac:dyDescent="0.55000000000000004">
      <c r="A71" s="69" t="s">
        <v>56</v>
      </c>
      <c r="B71" s="4"/>
      <c r="C71" s="4"/>
      <c r="H71" s="4"/>
      <c r="I71" s="49"/>
    </row>
    <row r="72" spans="1:12" s="50" customFormat="1" ht="21" x14ac:dyDescent="0.35">
      <c r="A72" s="70" t="s">
        <v>75</v>
      </c>
      <c r="B72" s="2"/>
      <c r="C72" s="3"/>
      <c r="E72" s="4"/>
      <c r="F72" s="4"/>
      <c r="G72" s="4"/>
      <c r="H72" s="2"/>
      <c r="I72" s="2"/>
      <c r="J72" s="4"/>
      <c r="L72" s="51"/>
    </row>
    <row r="73" spans="1:12" ht="46.5" x14ac:dyDescent="0.35">
      <c r="A73" s="52" t="s">
        <v>1</v>
      </c>
      <c r="B73" s="24" t="s">
        <v>57</v>
      </c>
      <c r="C73" s="24" t="s">
        <v>58</v>
      </c>
      <c r="D73" s="26" t="s">
        <v>22</v>
      </c>
      <c r="E73" s="14" t="s">
        <v>5</v>
      </c>
      <c r="F73" s="13" t="s">
        <v>6</v>
      </c>
      <c r="G73" s="13" t="s">
        <v>59</v>
      </c>
      <c r="H73" s="13" t="s">
        <v>8</v>
      </c>
      <c r="I73" s="53" t="s">
        <v>9</v>
      </c>
      <c r="J73" s="13" t="s">
        <v>60</v>
      </c>
      <c r="K73" s="13" t="s">
        <v>11</v>
      </c>
    </row>
    <row r="74" spans="1:12" ht="17.5" x14ac:dyDescent="0.35">
      <c r="A74" s="54" t="s">
        <v>61</v>
      </c>
      <c r="B74" s="24">
        <v>927.16307499999994</v>
      </c>
      <c r="C74" s="24">
        <v>4</v>
      </c>
      <c r="D74" s="26">
        <v>17.684000000000001</v>
      </c>
      <c r="E74" s="24">
        <f>B74*C74-C74</f>
        <v>3704.6522999999997</v>
      </c>
      <c r="F74" s="24">
        <f>H74+I74</f>
        <v>3704.6331</v>
      </c>
      <c r="G74" s="24">
        <f>E74-F74</f>
        <v>1.9199999999727879E-2</v>
      </c>
      <c r="H74" s="24">
        <v>1935.9936</v>
      </c>
      <c r="I74" s="24">
        <v>1768.6395</v>
      </c>
      <c r="J74" s="11" t="s">
        <v>14</v>
      </c>
      <c r="K74" s="26" t="s">
        <v>62</v>
      </c>
    </row>
    <row r="75" spans="1:12" ht="17.5" x14ac:dyDescent="0.35">
      <c r="A75" s="54" t="s">
        <v>61</v>
      </c>
      <c r="B75" s="24">
        <v>1235.8841</v>
      </c>
      <c r="C75" s="24">
        <v>3</v>
      </c>
      <c r="D75" s="24">
        <v>17.634</v>
      </c>
      <c r="E75" s="24">
        <f>B75*C75-C75</f>
        <v>3704.6522999999997</v>
      </c>
      <c r="F75" s="24">
        <f>H75+I75</f>
        <v>3704.6331</v>
      </c>
      <c r="G75" s="24">
        <f>E75-F75</f>
        <v>1.9199999999727879E-2</v>
      </c>
      <c r="H75" s="24">
        <v>1935.9936</v>
      </c>
      <c r="I75" s="24">
        <v>1768.6395</v>
      </c>
      <c r="J75" s="11" t="s">
        <v>14</v>
      </c>
      <c r="K75" s="26" t="s">
        <v>62</v>
      </c>
    </row>
    <row r="76" spans="1:12" ht="17.5" x14ac:dyDescent="0.35">
      <c r="A76" s="54" t="s">
        <v>61</v>
      </c>
      <c r="B76" s="24">
        <v>1357.59476666667</v>
      </c>
      <c r="C76" s="24">
        <v>3</v>
      </c>
      <c r="D76" s="24">
        <v>17.530999999999999</v>
      </c>
      <c r="E76" s="24">
        <f>B76*C76-C76</f>
        <v>4069.7843000000103</v>
      </c>
      <c r="F76" s="24">
        <f>H76+I76</f>
        <v>4069.7653</v>
      </c>
      <c r="G76" s="24">
        <f>E76-F76</f>
        <v>1.9000000010237272E-2</v>
      </c>
      <c r="H76" s="24">
        <v>1935.9936</v>
      </c>
      <c r="I76" s="24">
        <v>2133.7717000000002</v>
      </c>
      <c r="J76" s="11" t="s">
        <v>16</v>
      </c>
      <c r="K76" s="26" t="s">
        <v>62</v>
      </c>
    </row>
    <row r="77" spans="1:12" ht="17.5" x14ac:dyDescent="0.35">
      <c r="A77" s="54" t="s">
        <v>61</v>
      </c>
      <c r="B77" s="24">
        <v>1479.3330000000001</v>
      </c>
      <c r="C77" s="24">
        <v>3</v>
      </c>
      <c r="D77" s="24">
        <v>17.359000000000002</v>
      </c>
      <c r="E77" s="24">
        <f>B77*C77-C77</f>
        <v>4434.9989999999998</v>
      </c>
      <c r="F77" s="24">
        <f>H77+I77</f>
        <v>4434.8975</v>
      </c>
      <c r="G77" s="24">
        <f>E77-F77</f>
        <v>0.10149999999975989</v>
      </c>
      <c r="H77" s="24">
        <v>1935.9936</v>
      </c>
      <c r="I77" s="24">
        <v>2498.9039000000002</v>
      </c>
      <c r="J77" s="11" t="s">
        <v>17</v>
      </c>
      <c r="K77" s="26" t="s">
        <v>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topLeftCell="A11" workbookViewId="0">
      <selection activeCell="G34" sqref="G34"/>
    </sheetView>
  </sheetViews>
  <sheetFormatPr defaultRowHeight="14.5" x14ac:dyDescent="0.35"/>
  <cols>
    <col min="1" max="1" width="53.81640625" style="1" customWidth="1"/>
    <col min="2" max="3" width="20" customWidth="1"/>
  </cols>
  <sheetData>
    <row r="1" spans="1:4" s="72" customFormat="1" ht="23.5" x14ac:dyDescent="0.55000000000000004">
      <c r="A1" s="78" t="s">
        <v>86</v>
      </c>
    </row>
    <row r="2" spans="1:4" ht="18.5" x14ac:dyDescent="0.45">
      <c r="A2" s="73" t="s">
        <v>76</v>
      </c>
      <c r="D2" t="s">
        <v>12</v>
      </c>
    </row>
    <row r="3" spans="1:4" x14ac:dyDescent="0.35">
      <c r="A3" s="80" t="s">
        <v>85</v>
      </c>
      <c r="B3" s="77" t="s">
        <v>63</v>
      </c>
      <c r="C3" s="77" t="s">
        <v>64</v>
      </c>
    </row>
    <row r="4" spans="1:4" x14ac:dyDescent="0.35">
      <c r="A4" s="77" t="s">
        <v>60</v>
      </c>
      <c r="B4" s="17"/>
      <c r="C4" s="17"/>
    </row>
    <row r="5" spans="1:4" x14ac:dyDescent="0.35">
      <c r="A5" s="22" t="s">
        <v>17</v>
      </c>
      <c r="B5" s="17">
        <v>19.728462154388286</v>
      </c>
      <c r="C5" s="17">
        <v>24.738529835033404</v>
      </c>
    </row>
    <row r="6" spans="1:4" x14ac:dyDescent="0.35">
      <c r="A6" s="22" t="s">
        <v>29</v>
      </c>
      <c r="B6" s="17">
        <v>5.9923428617204237</v>
      </c>
      <c r="C6" s="17">
        <v>5.8255478619715699</v>
      </c>
    </row>
    <row r="7" spans="1:4" x14ac:dyDescent="0.35">
      <c r="A7" s="22" t="s">
        <v>31</v>
      </c>
      <c r="B7" s="17">
        <v>27.223123943613555</v>
      </c>
      <c r="C7" s="17">
        <v>26.570720028151403</v>
      </c>
    </row>
    <row r="8" spans="1:4" x14ac:dyDescent="0.35">
      <c r="A8" s="22" t="s">
        <v>48</v>
      </c>
      <c r="B8" s="17">
        <v>7.2528380731035371</v>
      </c>
      <c r="C8" s="17">
        <v>5.8098803640049583</v>
      </c>
    </row>
    <row r="9" spans="1:4" x14ac:dyDescent="0.35">
      <c r="A9" s="22" t="s">
        <v>50</v>
      </c>
      <c r="B9" s="17">
        <v>9.2642419294036191</v>
      </c>
      <c r="C9" s="17">
        <v>7.9848478427574019</v>
      </c>
    </row>
    <row r="10" spans="1:4" x14ac:dyDescent="0.35">
      <c r="A10" s="22" t="s">
        <v>52</v>
      </c>
      <c r="B10" s="17">
        <v>2.5349478037843216</v>
      </c>
      <c r="C10" s="17">
        <v>2.2511298862322704</v>
      </c>
    </row>
    <row r="11" spans="1:4" x14ac:dyDescent="0.35">
      <c r="A11" s="22" t="s">
        <v>54</v>
      </c>
      <c r="B11" s="17">
        <v>1.4050931289906552</v>
      </c>
      <c r="C11" s="17">
        <v>1.7184801518838979</v>
      </c>
    </row>
    <row r="12" spans="1:4" x14ac:dyDescent="0.35">
      <c r="A12" s="22" t="s">
        <v>45</v>
      </c>
      <c r="B12" s="17">
        <v>4.627695987883869</v>
      </c>
      <c r="C12" s="17">
        <v>5.744954940422736</v>
      </c>
    </row>
    <row r="13" spans="1:4" x14ac:dyDescent="0.35">
      <c r="A13" s="22" t="s">
        <v>46</v>
      </c>
      <c r="B13" s="17">
        <v>2.6373308498603683</v>
      </c>
      <c r="C13" s="17">
        <v>3.6479884885477016</v>
      </c>
    </row>
    <row r="14" spans="1:4" x14ac:dyDescent="0.35">
      <c r="A14" s="22" t="s">
        <v>47</v>
      </c>
      <c r="B14" s="17">
        <v>8.5573184903327668</v>
      </c>
      <c r="C14" s="17">
        <v>7.487905239577537</v>
      </c>
    </row>
    <row r="15" spans="1:4" x14ac:dyDescent="0.35">
      <c r="A15" s="22" t="s">
        <v>49</v>
      </c>
      <c r="B15" s="17">
        <v>4.21828405918572</v>
      </c>
      <c r="C15" s="17">
        <v>2.851952288322539</v>
      </c>
    </row>
    <row r="16" spans="1:4" x14ac:dyDescent="0.35">
      <c r="A16" s="22" t="s">
        <v>51</v>
      </c>
      <c r="B16" s="17">
        <v>3.882612868110892</v>
      </c>
      <c r="C16" s="17">
        <v>3.0214881878307964</v>
      </c>
    </row>
    <row r="17" spans="1:3" x14ac:dyDescent="0.35">
      <c r="A17" s="22" t="s">
        <v>53</v>
      </c>
      <c r="B17" s="17">
        <v>1.8257300595439618</v>
      </c>
      <c r="C17" s="17">
        <v>1.7056838881694305</v>
      </c>
    </row>
    <row r="18" spans="1:3" x14ac:dyDescent="0.35">
      <c r="A18" s="22" t="s">
        <v>55</v>
      </c>
      <c r="B18" s="17">
        <v>0.84997779007801721</v>
      </c>
      <c r="C18" s="17">
        <v>0.64089099709434727</v>
      </c>
    </row>
    <row r="19" spans="1:3" x14ac:dyDescent="0.35">
      <c r="A19" s="22" t="s">
        <v>79</v>
      </c>
      <c r="B19" s="26">
        <f>SUM(B5:B18)</f>
        <v>99.999999999999986</v>
      </c>
      <c r="C19" s="26">
        <f>SUM(C5:C18)</f>
        <v>99.999999999999972</v>
      </c>
    </row>
    <row r="21" spans="1:3" ht="18.5" x14ac:dyDescent="0.45">
      <c r="A21" s="74" t="s">
        <v>77</v>
      </c>
      <c r="B21" s="79" t="s">
        <v>80</v>
      </c>
    </row>
    <row r="22" spans="1:3" s="81" customFormat="1" x14ac:dyDescent="0.35">
      <c r="A22" s="80" t="s">
        <v>85</v>
      </c>
      <c r="B22" s="80" t="s">
        <v>65</v>
      </c>
      <c r="C22" s="80" t="s">
        <v>66</v>
      </c>
    </row>
    <row r="23" spans="1:3" x14ac:dyDescent="0.35">
      <c r="A23" s="60" t="s">
        <v>60</v>
      </c>
      <c r="B23" s="17"/>
      <c r="C23" s="17"/>
    </row>
    <row r="24" spans="1:3" x14ac:dyDescent="0.35">
      <c r="A24" s="59" t="s">
        <v>24</v>
      </c>
      <c r="B24" s="55">
        <v>15.1624461204885</v>
      </c>
      <c r="C24" s="56">
        <v>12.1378641345582</v>
      </c>
    </row>
    <row r="25" spans="1:3" x14ac:dyDescent="0.35">
      <c r="A25" s="59" t="s">
        <v>26</v>
      </c>
      <c r="B25" s="55">
        <v>50.449939525856834</v>
      </c>
      <c r="C25" s="56">
        <v>52.845290081238652</v>
      </c>
    </row>
    <row r="26" spans="1:3" x14ac:dyDescent="0.35">
      <c r="A26" s="61" t="s">
        <v>27</v>
      </c>
      <c r="B26" s="55">
        <v>2.3550630207491228</v>
      </c>
      <c r="C26" s="56">
        <v>2.7130768712757432</v>
      </c>
    </row>
    <row r="27" spans="1:3" x14ac:dyDescent="0.35">
      <c r="A27" s="59" t="s">
        <v>28</v>
      </c>
      <c r="B27" s="55">
        <v>21.243444299466415</v>
      </c>
      <c r="C27" s="56">
        <v>20.733928236179867</v>
      </c>
    </row>
    <row r="28" spans="1:3" x14ac:dyDescent="0.35">
      <c r="A28" s="62" t="s">
        <v>29</v>
      </c>
      <c r="B28" s="55">
        <v>1.1951704738662365</v>
      </c>
      <c r="C28" s="56">
        <v>1.3824450019286445</v>
      </c>
    </row>
    <row r="29" spans="1:3" x14ac:dyDescent="0.35">
      <c r="A29" s="59" t="s">
        <v>30</v>
      </c>
      <c r="B29" s="55">
        <v>7.5033140172544321</v>
      </c>
      <c r="C29" s="56">
        <v>7.9214345095061462</v>
      </c>
    </row>
    <row r="30" spans="1:3" x14ac:dyDescent="0.35">
      <c r="A30" s="62" t="s">
        <v>31</v>
      </c>
      <c r="B30" s="55">
        <v>0.38704610315199289</v>
      </c>
      <c r="C30" s="56">
        <v>0.33712119228047988</v>
      </c>
    </row>
    <row r="31" spans="1:3" x14ac:dyDescent="0.35">
      <c r="A31" s="59" t="s">
        <v>32</v>
      </c>
      <c r="B31" s="55">
        <v>1.7035764391664363</v>
      </c>
      <c r="C31" s="56">
        <v>1.9288399730323096</v>
      </c>
    </row>
    <row r="32" spans="1:3" x14ac:dyDescent="0.35">
      <c r="A32" s="22" t="s">
        <v>79</v>
      </c>
      <c r="B32" s="63">
        <f>SUM(B24:B31)</f>
        <v>99.999999999999986</v>
      </c>
      <c r="C32" s="63">
        <f>SUM(C24:C31)</f>
        <v>100.00000000000003</v>
      </c>
    </row>
    <row r="34" spans="1:3" ht="18.5" x14ac:dyDescent="0.45">
      <c r="A34" s="75" t="s">
        <v>78</v>
      </c>
      <c r="B34" s="79" t="s">
        <v>80</v>
      </c>
    </row>
    <row r="35" spans="1:3" s="81" customFormat="1" x14ac:dyDescent="0.35">
      <c r="A35" s="80" t="s">
        <v>85</v>
      </c>
      <c r="B35" s="80" t="s">
        <v>65</v>
      </c>
      <c r="C35" s="80" t="s">
        <v>66</v>
      </c>
    </row>
    <row r="36" spans="1:3" x14ac:dyDescent="0.35">
      <c r="A36" s="60" t="s">
        <v>60</v>
      </c>
      <c r="B36" s="17"/>
      <c r="C36" s="17"/>
    </row>
    <row r="37" spans="1:3" x14ac:dyDescent="0.35">
      <c r="A37" s="62" t="s">
        <v>67</v>
      </c>
      <c r="B37" s="58">
        <v>11.4207090804207</v>
      </c>
      <c r="C37" s="58">
        <v>12.625780926266081</v>
      </c>
    </row>
    <row r="38" spans="1:3" x14ac:dyDescent="0.35">
      <c r="A38" s="62" t="s">
        <v>68</v>
      </c>
      <c r="B38" s="58">
        <v>65.202425120523216</v>
      </c>
      <c r="C38" s="58">
        <v>66.32790599118627</v>
      </c>
    </row>
    <row r="39" spans="1:3" x14ac:dyDescent="0.35">
      <c r="A39" s="62" t="s">
        <v>27</v>
      </c>
      <c r="B39" s="58">
        <v>4.1142123556718353</v>
      </c>
      <c r="C39" s="58">
        <v>4.5313136007467936</v>
      </c>
    </row>
    <row r="40" spans="1:3" x14ac:dyDescent="0.35">
      <c r="A40" s="62" t="s">
        <v>29</v>
      </c>
      <c r="B40" s="58">
        <v>6.7573786869524959</v>
      </c>
      <c r="C40" s="58">
        <v>7.2844983113239508</v>
      </c>
    </row>
    <row r="41" spans="1:3" x14ac:dyDescent="0.35">
      <c r="A41" s="62" t="s">
        <v>31</v>
      </c>
      <c r="B41" s="58">
        <v>7.6422335251195834</v>
      </c>
      <c r="C41" s="58">
        <v>5.5548423887822755</v>
      </c>
    </row>
    <row r="42" spans="1:3" x14ac:dyDescent="0.35">
      <c r="A42" s="62" t="s">
        <v>48</v>
      </c>
      <c r="B42" s="58">
        <v>2.6995865922682367</v>
      </c>
      <c r="C42" s="58">
        <v>1.5713066048852045</v>
      </c>
    </row>
    <row r="43" spans="1:3" x14ac:dyDescent="0.35">
      <c r="A43" s="62" t="s">
        <v>50</v>
      </c>
      <c r="B43" s="58">
        <v>2.1634546390439833</v>
      </c>
      <c r="C43" s="58">
        <v>2.1043521768094138</v>
      </c>
    </row>
    <row r="44" spans="1:3" x14ac:dyDescent="0.35">
      <c r="A44" s="22" t="s">
        <v>79</v>
      </c>
      <c r="B44" s="63">
        <f>SUM(B37:B43)</f>
        <v>100.00000000000004</v>
      </c>
      <c r="C44" s="63">
        <f>SUM(C37:C43)</f>
        <v>100.00000000000001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E5" sqref="E5"/>
    </sheetView>
  </sheetViews>
  <sheetFormatPr defaultRowHeight="14.5" x14ac:dyDescent="0.35"/>
  <cols>
    <col min="1" max="1" width="38.26953125" customWidth="1"/>
    <col min="2" max="2" width="28.7265625" customWidth="1"/>
  </cols>
  <sheetData>
    <row r="1" spans="1:3" ht="21" x14ac:dyDescent="0.5">
      <c r="A1" s="71" t="s">
        <v>83</v>
      </c>
    </row>
    <row r="2" spans="1:3" ht="18.5" x14ac:dyDescent="0.45">
      <c r="A2" s="74" t="s">
        <v>77</v>
      </c>
      <c r="B2" s="17" t="s">
        <v>80</v>
      </c>
    </row>
    <row r="3" spans="1:3" x14ac:dyDescent="0.35">
      <c r="A3" s="81" t="s">
        <v>85</v>
      </c>
      <c r="B3" s="82" t="s">
        <v>82</v>
      </c>
      <c r="C3" t="s">
        <v>12</v>
      </c>
    </row>
    <row r="4" spans="1:3" ht="18" customHeight="1" x14ac:dyDescent="0.35">
      <c r="A4" s="20" t="s">
        <v>60</v>
      </c>
      <c r="B4" s="26"/>
    </row>
    <row r="5" spans="1:3" x14ac:dyDescent="0.35">
      <c r="A5" s="17" t="s">
        <v>33</v>
      </c>
      <c r="B5" s="57">
        <v>0.25735773859009237</v>
      </c>
    </row>
    <row r="6" spans="1:3" x14ac:dyDescent="0.35">
      <c r="A6" s="17" t="s">
        <v>34</v>
      </c>
      <c r="B6" s="57">
        <v>0.30557008243030137</v>
      </c>
    </row>
    <row r="7" spans="1:3" x14ac:dyDescent="0.35">
      <c r="A7" s="17" t="s">
        <v>35</v>
      </c>
      <c r="B7" s="57">
        <v>2.0776738395288409E-2</v>
      </c>
    </row>
    <row r="8" spans="1:3" x14ac:dyDescent="0.35">
      <c r="A8" s="17" t="s">
        <v>36</v>
      </c>
      <c r="B8" s="57">
        <v>0.1557331067348546</v>
      </c>
    </row>
    <row r="9" spans="1:3" x14ac:dyDescent="0.35">
      <c r="A9" s="17" t="s">
        <v>37</v>
      </c>
      <c r="B9" s="57">
        <v>4.7444630377275976E-2</v>
      </c>
    </row>
    <row r="10" spans="1:3" x14ac:dyDescent="0.35">
      <c r="A10" s="17" t="s">
        <v>38</v>
      </c>
      <c r="B10" s="57">
        <v>6.2874104056000274E-2</v>
      </c>
    </row>
    <row r="11" spans="1:3" x14ac:dyDescent="0.35">
      <c r="A11" s="17" t="s">
        <v>39</v>
      </c>
      <c r="B11" s="57">
        <v>7.6749868886325651E-2</v>
      </c>
    </row>
    <row r="12" spans="1:3" x14ac:dyDescent="0.35">
      <c r="A12" s="17" t="s">
        <v>40</v>
      </c>
      <c r="B12" s="57">
        <v>4.2924433404935187E-2</v>
      </c>
    </row>
    <row r="13" spans="1:3" x14ac:dyDescent="0.35">
      <c r="A13" s="17" t="s">
        <v>41</v>
      </c>
      <c r="B13" s="57">
        <v>2.006925010039147E-2</v>
      </c>
    </row>
    <row r="14" spans="1:3" x14ac:dyDescent="0.35">
      <c r="A14" s="17" t="s">
        <v>42</v>
      </c>
      <c r="B14" s="57">
        <v>1.050004702453471E-2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C15" sqref="C15"/>
    </sheetView>
  </sheetViews>
  <sheetFormatPr defaultRowHeight="14.5" x14ac:dyDescent="0.35"/>
  <cols>
    <col min="1" max="1" width="33.1796875" customWidth="1"/>
    <col min="2" max="2" width="24.1796875" customWidth="1"/>
    <col min="3" max="3" width="21.54296875" customWidth="1"/>
  </cols>
  <sheetData>
    <row r="1" spans="1:4" ht="23.5" x14ac:dyDescent="0.55000000000000004">
      <c r="A1" s="69" t="s">
        <v>56</v>
      </c>
    </row>
    <row r="2" spans="1:4" ht="18.5" x14ac:dyDescent="0.35">
      <c r="A2" s="76" t="s">
        <v>81</v>
      </c>
      <c r="B2" s="17" t="s">
        <v>80</v>
      </c>
    </row>
    <row r="3" spans="1:4" s="81" customFormat="1" x14ac:dyDescent="0.35">
      <c r="A3" s="81" t="s">
        <v>87</v>
      </c>
      <c r="B3" s="80" t="s">
        <v>69</v>
      </c>
      <c r="C3" s="80" t="s">
        <v>70</v>
      </c>
      <c r="D3" s="81" t="s">
        <v>12</v>
      </c>
    </row>
    <row r="4" spans="1:4" ht="15.5" x14ac:dyDescent="0.35">
      <c r="A4" s="20" t="s">
        <v>60</v>
      </c>
      <c r="C4" s="17" t="s">
        <v>12</v>
      </c>
    </row>
    <row r="5" spans="1:4" x14ac:dyDescent="0.35">
      <c r="A5" s="26" t="s">
        <v>14</v>
      </c>
      <c r="B5" s="63">
        <v>73.251809254026796</v>
      </c>
      <c r="C5" s="26">
        <v>78.321383259028323</v>
      </c>
    </row>
    <row r="6" spans="1:4" x14ac:dyDescent="0.35">
      <c r="A6" s="26" t="s">
        <v>16</v>
      </c>
      <c r="B6" s="63">
        <v>22.691437302272924</v>
      </c>
      <c r="C6" s="26">
        <v>19.315303554125766</v>
      </c>
    </row>
    <row r="7" spans="1:4" x14ac:dyDescent="0.35">
      <c r="A7" s="26" t="s">
        <v>17</v>
      </c>
      <c r="B7" s="63">
        <v>4.0567534437002788</v>
      </c>
      <c r="C7" s="26">
        <v>2.3633131868459332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extracted glycopeptides used</vt:lpstr>
      <vt:lpstr>Fig.S6A, B, C, N424, N381, N363</vt:lpstr>
      <vt:lpstr>Fig. S6D, N381</vt:lpstr>
      <vt:lpstr>Fig. S6E, TRF1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Jim Dennis</cp:lastModifiedBy>
  <dcterms:created xsi:type="dcterms:W3CDTF">2019-11-20T17:08:10Z</dcterms:created>
  <dcterms:modified xsi:type="dcterms:W3CDTF">2022-10-24T17:12:50Z</dcterms:modified>
</cp:coreProperties>
</file>