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unjie\Cunjie Papers\Jim dennes lab related paper\"/>
    </mc:Choice>
  </mc:AlternateContent>
  <bookViews>
    <workbookView xWindow="0" yWindow="0" windowWidth="25125" windowHeight="8730" firstSheet="1" activeTab="5"/>
  </bookViews>
  <sheets>
    <sheet name="tet induced glycopeptide list" sheetId="1" r:id="rId1"/>
    <sheet name=" Fig. 4H, Fig. S8A, B, N365" sheetId="2" r:id="rId2"/>
    <sheet name="Fig. S8C, D, N381 " sheetId="3" r:id="rId3"/>
    <sheet name=" Fig. S8E, F,N424 " sheetId="4" r:id="rId4"/>
    <sheet name="Fig. S8G, H, N273 " sheetId="5" r:id="rId5"/>
    <sheet name=" Fig. S8I, J,N355 " sheetId="6" r:id="rId6"/>
  </sheets>
  <calcPr calcId="162913"/>
</workbook>
</file>

<file path=xl/calcChain.xml><?xml version="1.0" encoding="utf-8"?>
<calcChain xmlns="http://schemas.openxmlformats.org/spreadsheetml/2006/main">
  <c r="E156" i="1" l="1"/>
  <c r="G156" i="1" s="1"/>
  <c r="E155" i="1"/>
  <c r="G155" i="1" s="1"/>
  <c r="E154" i="1"/>
  <c r="G154" i="1" s="1"/>
  <c r="E153" i="1"/>
  <c r="G153" i="1" s="1"/>
  <c r="E152" i="1"/>
  <c r="G152" i="1" s="1"/>
  <c r="E151" i="1"/>
  <c r="G151" i="1" s="1"/>
  <c r="G150" i="1"/>
  <c r="E150" i="1"/>
  <c r="E149" i="1"/>
  <c r="G149" i="1" s="1"/>
  <c r="E148" i="1"/>
  <c r="G148" i="1" s="1"/>
  <c r="E147" i="1"/>
  <c r="G147" i="1" s="1"/>
  <c r="E146" i="1"/>
  <c r="G146" i="1" s="1"/>
  <c r="G145" i="1"/>
  <c r="E145" i="1"/>
  <c r="E144" i="1"/>
  <c r="G144" i="1" s="1"/>
  <c r="E143" i="1"/>
  <c r="G143" i="1" s="1"/>
  <c r="E142" i="1"/>
  <c r="G142" i="1" s="1"/>
  <c r="E141" i="1"/>
  <c r="G141" i="1" s="1"/>
  <c r="E140" i="1"/>
  <c r="G140" i="1" s="1"/>
  <c r="E139" i="1"/>
  <c r="G139" i="1" s="1"/>
  <c r="E137" i="1"/>
  <c r="G137" i="1" s="1"/>
  <c r="E136" i="1"/>
  <c r="G136" i="1" s="1"/>
  <c r="B133" i="1"/>
  <c r="E133" i="1" s="1"/>
  <c r="G133" i="1" s="1"/>
  <c r="E132" i="1"/>
  <c r="G132" i="1" s="1"/>
  <c r="E131" i="1"/>
  <c r="G131" i="1" s="1"/>
  <c r="E130" i="1"/>
  <c r="G130" i="1" s="1"/>
  <c r="E129" i="1"/>
  <c r="G129" i="1" s="1"/>
  <c r="E128" i="1"/>
  <c r="G128" i="1" s="1"/>
  <c r="E127" i="1"/>
  <c r="G127" i="1" s="1"/>
  <c r="E126" i="1"/>
  <c r="G126" i="1" s="1"/>
  <c r="E125" i="1"/>
  <c r="G125" i="1" s="1"/>
  <c r="E124" i="1"/>
  <c r="G124" i="1" s="1"/>
  <c r="E123" i="1"/>
  <c r="G123" i="1" s="1"/>
  <c r="E122" i="1"/>
  <c r="G122" i="1" s="1"/>
  <c r="E121" i="1"/>
  <c r="G121" i="1" s="1"/>
  <c r="E120" i="1"/>
  <c r="G120" i="1" s="1"/>
  <c r="E119" i="1"/>
  <c r="G119" i="1" s="1"/>
  <c r="E118" i="1"/>
  <c r="G118" i="1" s="1"/>
  <c r="E117" i="1"/>
  <c r="G117" i="1" s="1"/>
  <c r="E116" i="1"/>
  <c r="G116" i="1" s="1"/>
  <c r="E115" i="1"/>
  <c r="G115" i="1" s="1"/>
  <c r="E114" i="1"/>
  <c r="G114" i="1" s="1"/>
  <c r="E113" i="1"/>
  <c r="G113" i="1" s="1"/>
  <c r="E112" i="1"/>
  <c r="G112" i="1" s="1"/>
  <c r="E111" i="1"/>
  <c r="G111" i="1" s="1"/>
  <c r="E110" i="1"/>
  <c r="G110" i="1" s="1"/>
  <c r="E109" i="1"/>
  <c r="G109" i="1" s="1"/>
  <c r="E108" i="1"/>
  <c r="G108" i="1" s="1"/>
  <c r="E107" i="1"/>
  <c r="G107" i="1" s="1"/>
  <c r="E106" i="1"/>
  <c r="G106" i="1" s="1"/>
  <c r="E105" i="1"/>
  <c r="G105" i="1" s="1"/>
  <c r="E104" i="1"/>
  <c r="G104" i="1" s="1"/>
  <c r="E103" i="1"/>
  <c r="G103" i="1" s="1"/>
  <c r="E102" i="1"/>
  <c r="G102" i="1" s="1"/>
  <c r="E101" i="1"/>
  <c r="G101" i="1" s="1"/>
  <c r="E100" i="1"/>
  <c r="G100" i="1" s="1"/>
  <c r="E99" i="1"/>
  <c r="G99" i="1" s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90" i="1"/>
  <c r="G90" i="1" s="1"/>
  <c r="E89" i="1"/>
  <c r="G89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B77" i="1"/>
  <c r="E77" i="1" s="1"/>
  <c r="G77" i="1" s="1"/>
  <c r="E76" i="1"/>
  <c r="G76" i="1" s="1"/>
  <c r="E75" i="1"/>
  <c r="G75" i="1" s="1"/>
  <c r="E74" i="1"/>
  <c r="G74" i="1" s="1"/>
  <c r="G72" i="1"/>
  <c r="E72" i="1"/>
  <c r="E71" i="1"/>
  <c r="G71" i="1" s="1"/>
  <c r="E70" i="1"/>
  <c r="G70" i="1" s="1"/>
  <c r="E69" i="1"/>
  <c r="G69" i="1" s="1"/>
  <c r="E68" i="1"/>
  <c r="G68" i="1" s="1"/>
  <c r="E67" i="1"/>
  <c r="G67" i="1" s="1"/>
  <c r="E66" i="1"/>
  <c r="G66" i="1" s="1"/>
  <c r="E65" i="1"/>
  <c r="G65" i="1" s="1"/>
  <c r="G64" i="1"/>
  <c r="E64" i="1"/>
  <c r="G63" i="1"/>
  <c r="E63" i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4" i="1"/>
  <c r="G54" i="1" s="1"/>
  <c r="B52" i="1"/>
  <c r="E52" i="1" s="1"/>
  <c r="G52" i="1" s="1"/>
  <c r="E51" i="1"/>
  <c r="G51" i="1" s="1"/>
  <c r="E50" i="1"/>
  <c r="G50" i="1" s="1"/>
  <c r="E49" i="1"/>
  <c r="G49" i="1" s="1"/>
  <c r="G48" i="1"/>
  <c r="E48" i="1"/>
  <c r="E47" i="1"/>
  <c r="G47" i="1" s="1"/>
  <c r="E46" i="1"/>
  <c r="G46" i="1" s="1"/>
  <c r="E45" i="1"/>
  <c r="G45" i="1" s="1"/>
  <c r="E44" i="1"/>
  <c r="G44" i="1" s="1"/>
  <c r="B43" i="1"/>
  <c r="E43" i="1" s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B36" i="1"/>
  <c r="E36" i="1" s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G25" i="1"/>
  <c r="E25" i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5" i="1"/>
  <c r="G5" i="1" s="1"/>
  <c r="E4" i="1"/>
  <c r="G4" i="1" s="1"/>
  <c r="E3" i="1"/>
  <c r="G3" i="1" s="1"/>
  <c r="E2" i="1"/>
  <c r="G2" i="1" s="1"/>
  <c r="B55" i="1" l="1"/>
  <c r="E55" i="1" s="1"/>
  <c r="G55" i="1" s="1"/>
  <c r="B73" i="1"/>
  <c r="E73" i="1" s="1"/>
  <c r="G73" i="1" s="1"/>
  <c r="B134" i="1"/>
  <c r="E134" i="1" s="1"/>
  <c r="G134" i="1" s="1"/>
  <c r="B53" i="1"/>
  <c r="E53" i="1" s="1"/>
  <c r="G53" i="1" s="1"/>
  <c r="B135" i="1"/>
  <c r="B138" i="1" l="1"/>
  <c r="E138" i="1" s="1"/>
  <c r="G138" i="1" s="1"/>
  <c r="E135" i="1"/>
  <c r="G135" i="1" s="1"/>
</calcChain>
</file>

<file path=xl/sharedStrings.xml><?xml version="1.0" encoding="utf-8"?>
<sst xmlns="http://schemas.openxmlformats.org/spreadsheetml/2006/main" count="993" uniqueCount="129">
  <si>
    <t>Peptide sequence</t>
  </si>
  <si>
    <t>Obseved m/z</t>
  </si>
  <si>
    <t>Charged state</t>
  </si>
  <si>
    <t>Retention time</t>
  </si>
  <si>
    <t>Observed MW</t>
  </si>
  <si>
    <t>Theoretical Glycopeptide Mass (MW)</t>
  </si>
  <si>
    <t>Δ mass (Dalton)</t>
  </si>
  <si>
    <t>Theoretical Peptide Mass [M]</t>
  </si>
  <si>
    <t>Theoretical Glycoform mass</t>
  </si>
  <si>
    <t>Glycan structure</t>
  </si>
  <si>
    <t>Glycan site</t>
  </si>
  <si>
    <t xml:space="preserve">Digest </t>
  </si>
  <si>
    <r>
      <t>DDV</t>
    </r>
    <r>
      <rPr>
        <i/>
        <sz val="11"/>
        <rFont val="Calibri"/>
        <family val="2"/>
        <scheme val="minor"/>
      </rPr>
      <t>N273</t>
    </r>
    <r>
      <rPr>
        <sz val="11"/>
        <rFont val="Calibri"/>
        <family val="2"/>
        <scheme val="minor"/>
      </rPr>
      <t>QTDLLQIDPNFGSK</t>
    </r>
  </si>
  <si>
    <t>N2M3+N2H2F</t>
  </si>
  <si>
    <t>N273</t>
  </si>
  <si>
    <t>trypsin</t>
  </si>
  <si>
    <t>N2M3+N2H2F2</t>
  </si>
  <si>
    <t>N2M3+N3H3F</t>
  </si>
  <si>
    <t>N2M3+N3H3</t>
  </si>
  <si>
    <t>N2M3+N3H3F2</t>
  </si>
  <si>
    <t>N2M3+N4H4F</t>
  </si>
  <si>
    <t>N2M3+N4H4F2</t>
  </si>
  <si>
    <t>N2M3+N5H5F</t>
  </si>
  <si>
    <t>N2M3+N5H5F2</t>
  </si>
  <si>
    <t>N2M3+N6H6F</t>
  </si>
  <si>
    <t>N2M3+N6H6F2</t>
  </si>
  <si>
    <t>N2M3+N7H7F</t>
  </si>
  <si>
    <t>N2M3+N7H7F2</t>
  </si>
  <si>
    <t>N2M3+N8H8F</t>
  </si>
  <si>
    <r>
      <rPr>
        <i/>
        <sz val="11"/>
        <rFont val="Calibri"/>
        <family val="2"/>
        <scheme val="minor"/>
      </rPr>
      <t>N355</t>
    </r>
    <r>
      <rPr>
        <sz val="11"/>
        <rFont val="Calibri"/>
        <family val="2"/>
        <scheme val="minor"/>
      </rPr>
      <t>ASSF</t>
    </r>
  </si>
  <si>
    <t>misN355</t>
  </si>
  <si>
    <t>trypsin missed cleavage</t>
  </si>
  <si>
    <t>N2M3+N8H8F2</t>
  </si>
  <si>
    <t>N2M3+N9H9F</t>
  </si>
  <si>
    <r>
      <t>DASSFLAEWQ</t>
    </r>
    <r>
      <rPr>
        <i/>
        <sz val="11"/>
        <rFont val="Calibri"/>
        <family val="2"/>
        <scheme val="minor"/>
      </rPr>
      <t>N365</t>
    </r>
    <r>
      <rPr>
        <sz val="11"/>
        <rFont val="Calibri"/>
        <family val="2"/>
        <scheme val="minor"/>
      </rPr>
      <t>ITK</t>
    </r>
  </si>
  <si>
    <t>N365</t>
  </si>
  <si>
    <t>Trypsin</t>
  </si>
  <si>
    <t>N2M3+N4H4</t>
  </si>
  <si>
    <t>N2M3+N6H6</t>
  </si>
  <si>
    <t>N2M3+N8H8</t>
  </si>
  <si>
    <t>N2M3+N10H10F</t>
  </si>
  <si>
    <r>
      <t>LLIAGT</t>
    </r>
    <r>
      <rPr>
        <i/>
        <sz val="11"/>
        <rFont val="Calibri"/>
        <family val="2"/>
        <scheme val="minor"/>
      </rPr>
      <t>N381</t>
    </r>
    <r>
      <rPr>
        <sz val="11"/>
        <rFont val="Calibri"/>
        <family val="2"/>
        <scheme val="minor"/>
      </rPr>
      <t>SSDLQQILSLLES NK</t>
    </r>
  </si>
  <si>
    <t>N2M3+N2H2</t>
  </si>
  <si>
    <t>N381</t>
  </si>
  <si>
    <t>N2M3+N5H5</t>
  </si>
  <si>
    <t>N2M3+N7H7</t>
  </si>
  <si>
    <r>
      <t>SLVTQYL</t>
    </r>
    <r>
      <rPr>
        <i/>
        <sz val="11"/>
        <rFont val="Calibri"/>
        <family val="2"/>
        <scheme val="minor"/>
      </rPr>
      <t>N424</t>
    </r>
    <r>
      <rPr>
        <sz val="11"/>
        <rFont val="Calibri"/>
        <family val="2"/>
        <scheme val="minor"/>
      </rPr>
      <t>ATGNR</t>
    </r>
  </si>
  <si>
    <t>N424</t>
  </si>
  <si>
    <t>N2M3+N9H9F1</t>
  </si>
  <si>
    <t>N2M3+N10H10F1</t>
  </si>
  <si>
    <t>N2M3+N10H10F2</t>
  </si>
  <si>
    <r>
      <t>LLIAGT</t>
    </r>
    <r>
      <rPr>
        <i/>
        <sz val="11"/>
        <rFont val="Calibri"/>
        <family val="2"/>
        <scheme val="minor"/>
      </rPr>
      <t>N381</t>
    </r>
    <r>
      <rPr>
        <sz val="11"/>
        <rFont val="Calibri"/>
        <family val="2"/>
        <scheme val="minor"/>
      </rPr>
      <t>SS</t>
    </r>
  </si>
  <si>
    <t>nN381</t>
  </si>
  <si>
    <t>Trypsin and  AspN</t>
  </si>
  <si>
    <r>
      <t>EWQ</t>
    </r>
    <r>
      <rPr>
        <i/>
        <sz val="11"/>
        <rFont val="Calibri"/>
        <family val="2"/>
        <scheme val="minor"/>
      </rPr>
      <t>N365I</t>
    </r>
    <r>
      <rPr>
        <sz val="11"/>
        <rFont val="Calibri"/>
        <family val="2"/>
        <scheme val="minor"/>
      </rPr>
      <t>TK</t>
    </r>
  </si>
  <si>
    <t>nN365</t>
  </si>
  <si>
    <t xml:space="preserve">N2M3+N4H4 </t>
  </si>
  <si>
    <t xml:space="preserve">N2M3+N8H8 </t>
  </si>
  <si>
    <t xml:space="preserve">N2M3+N10H10F </t>
  </si>
  <si>
    <t xml:space="preserve">N2M3+N10H10 </t>
  </si>
  <si>
    <r>
      <rPr>
        <i/>
        <sz val="11"/>
        <rFont val="Calibri"/>
        <family val="2"/>
        <scheme val="minor"/>
      </rPr>
      <t>N355</t>
    </r>
    <r>
      <rPr>
        <sz val="11"/>
        <rFont val="Calibri"/>
        <family val="2"/>
        <scheme val="minor"/>
      </rPr>
      <t>ASSFLA</t>
    </r>
  </si>
  <si>
    <t>nN355</t>
  </si>
  <si>
    <r>
      <t>DIPGAVSA</t>
    </r>
    <r>
      <rPr>
        <i/>
        <sz val="11"/>
        <rFont val="Calibri"/>
        <family val="2"/>
        <scheme val="minor"/>
      </rPr>
      <t>N506</t>
    </r>
    <r>
      <rPr>
        <sz val="11"/>
        <rFont val="Calibri"/>
        <family val="2"/>
        <scheme val="minor"/>
      </rPr>
      <t>MTVK</t>
    </r>
  </si>
  <si>
    <t>nN506</t>
  </si>
  <si>
    <t xml:space="preserve">N2M3+N2H2 </t>
  </si>
  <si>
    <t xml:space="preserve">N2M3+N2H2F2 </t>
  </si>
  <si>
    <t xml:space="preserve">#3 256G </t>
  </si>
  <si>
    <t>#4 256G GlcNAc</t>
  </si>
  <si>
    <t xml:space="preserve">#5 257A </t>
  </si>
  <si>
    <t>N2M3+N2H2F1</t>
  </si>
  <si>
    <t>N2M3+N3H3F1</t>
  </si>
  <si>
    <t>N2M3+N4H4F1</t>
  </si>
  <si>
    <t>N2M3+N5H5F1</t>
  </si>
  <si>
    <t>N2M3+N6H6F1</t>
  </si>
  <si>
    <t>N2M3+N7H7F1</t>
  </si>
  <si>
    <t>N2M3+N8H8F1</t>
  </si>
  <si>
    <t>WT without GlcNAC</t>
  </si>
  <si>
    <t>S1</t>
  </si>
  <si>
    <t>S2</t>
  </si>
  <si>
    <t>S3</t>
  </si>
  <si>
    <t>WT with 15mM GlcANC</t>
  </si>
  <si>
    <t>N273 without GlcNAc</t>
  </si>
  <si>
    <t>N273 with 15mM  GlcNAc</t>
  </si>
  <si>
    <t>N273, N355 without GlcNAc</t>
  </si>
  <si>
    <t>S4</t>
  </si>
  <si>
    <t>Glycan without Flucose</t>
  </si>
  <si>
    <t>With 1 Flucose</t>
  </si>
  <si>
    <t>With 2 Flucose</t>
  </si>
  <si>
    <t xml:space="preserve">#6 257A GlcNAc   </t>
  </si>
  <si>
    <t>WT without GlcNAc</t>
  </si>
  <si>
    <t>WT with 40mM GlcNAc</t>
  </si>
  <si>
    <t>N273 with 40mM GlcANC</t>
  </si>
  <si>
    <t>N273 without GlcANC</t>
  </si>
  <si>
    <t>N273, N355 with 15mM GlcNAc</t>
  </si>
  <si>
    <t>N2M3+N10H10</t>
  </si>
  <si>
    <t>Without Flucose</t>
  </si>
  <si>
    <t xml:space="preserve">#6 257A GlcNAc </t>
  </si>
  <si>
    <t>N273, N355 with 40mM GlcNAc</t>
  </si>
  <si>
    <t>Glycan</t>
  </si>
  <si>
    <r>
      <rPr>
        <i/>
        <sz val="11"/>
        <color rgb="FFFF0000"/>
        <rFont val="Calibri"/>
        <family val="2"/>
        <scheme val="minor"/>
      </rPr>
      <t>at N424</t>
    </r>
    <r>
      <rPr>
        <sz val="11"/>
        <color theme="1"/>
        <rFont val="Calibri"/>
        <family val="2"/>
        <scheme val="minor"/>
      </rPr>
      <t xml:space="preserve"> glycan site</t>
    </r>
  </si>
  <si>
    <t>N273 Glycan site</t>
  </si>
  <si>
    <t>N273 with 15mM GlcNAc</t>
  </si>
  <si>
    <t xml:space="preserve">#3_2 256G   </t>
  </si>
  <si>
    <t xml:space="preserve">#3_1 256G   </t>
  </si>
  <si>
    <t xml:space="preserve">#4_1 256G GlcNAc    </t>
  </si>
  <si>
    <t xml:space="preserve">#4_2 256G GlcNAc    </t>
  </si>
  <si>
    <t>N273 with 40mM GlcNAc</t>
  </si>
  <si>
    <t>N355 Glycan site</t>
  </si>
  <si>
    <t xml:space="preserve">#6_1 257A  GlcNAc </t>
  </si>
  <si>
    <t>#6_2 257A GlcNAc</t>
  </si>
  <si>
    <t xml:space="preserve">#5b 257A </t>
  </si>
  <si>
    <t>#6b 257A  GluNAc</t>
  </si>
  <si>
    <t>#5b_2 257A</t>
  </si>
  <si>
    <t>Sample name</t>
  </si>
  <si>
    <t xml:space="preserve"> </t>
  </si>
  <si>
    <r>
      <rPr>
        <i/>
        <sz val="14"/>
        <color rgb="FFFF0000"/>
        <rFont val="Calibri"/>
        <family val="2"/>
        <scheme val="minor"/>
      </rPr>
      <t>at N365</t>
    </r>
    <r>
      <rPr>
        <sz val="14"/>
        <color theme="1"/>
        <rFont val="Calibri"/>
        <family val="2"/>
        <scheme val="minor"/>
      </rPr>
      <t xml:space="preserve"> glycan site</t>
    </r>
  </si>
  <si>
    <r>
      <rPr>
        <i/>
        <sz val="14"/>
        <color rgb="FFFF0000"/>
        <rFont val="Calibri"/>
        <family val="2"/>
        <scheme val="minor"/>
      </rPr>
      <t>at N381</t>
    </r>
    <r>
      <rPr>
        <sz val="14"/>
        <color theme="1"/>
        <rFont val="Calibri"/>
        <family val="2"/>
        <scheme val="minor"/>
      </rPr>
      <t xml:space="preserve"> glycan site</t>
    </r>
  </si>
  <si>
    <r>
      <rPr>
        <i/>
        <sz val="14"/>
        <color rgb="FFFF0000"/>
        <rFont val="Calibri"/>
        <family val="2"/>
        <scheme val="minor"/>
      </rPr>
      <t>at N4241</t>
    </r>
    <r>
      <rPr>
        <sz val="14"/>
        <color theme="1"/>
        <rFont val="Calibri"/>
        <family val="2"/>
        <scheme val="minor"/>
      </rPr>
      <t xml:space="preserve"> glycan site</t>
    </r>
  </si>
  <si>
    <t>Sample treatment</t>
  </si>
  <si>
    <t>Fig. S8B (40mM GlcNAc)</t>
  </si>
  <si>
    <t>Fig. 4H, Fig.S8A (15mM GlcNAc)</t>
  </si>
  <si>
    <t>Fig. S8C(15mM GlcNAc)</t>
  </si>
  <si>
    <t>Fig. S8D (40mM GlcNAc)</t>
  </si>
  <si>
    <t>Fig. S8E (15mM GlcNAc)</t>
  </si>
  <si>
    <t>Fig. S8F (40mM GlcNAc)</t>
  </si>
  <si>
    <t>Fig. S8G (15mM GlcNAc)</t>
  </si>
  <si>
    <t>Fig. S8H (40mM GlcNAc)</t>
  </si>
  <si>
    <t>Fig. S8J (with 40mM GlcNAc)</t>
  </si>
  <si>
    <t>Fig. S8I (with 15mM GlcNAc)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</si>
</sst>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  <font>
      <sz val="11"/>
      <name val="Arial Unicode MS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right" wrapText="1" readingOrder="1"/>
    </xf>
    <xf numFmtId="0" fontId="1" fillId="0" borderId="0" xfId="0" applyFont="1" applyFill="1"/>
    <xf numFmtId="0" fontId="3" fillId="0" borderId="2" xfId="0" applyFont="1" applyFill="1" applyBorder="1" applyAlignment="1">
      <alignment horizontal="right" wrapText="1" readingOrder="1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0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 readingOrder="1"/>
    </xf>
    <xf numFmtId="165" fontId="0" fillId="0" borderId="1" xfId="0" applyNumberFormat="1" applyBorder="1"/>
    <xf numFmtId="0" fontId="0" fillId="0" borderId="1" xfId="0" applyBorder="1"/>
    <xf numFmtId="0" fontId="0" fillId="0" borderId="0" xfId="0" applyFill="1"/>
    <xf numFmtId="165" fontId="0" fillId="0" borderId="1" xfId="0" applyNumberFormat="1" applyFill="1" applyBorder="1"/>
    <xf numFmtId="0" fontId="0" fillId="0" borderId="1" xfId="0" applyFill="1" applyBorder="1"/>
    <xf numFmtId="0" fontId="5" fillId="0" borderId="1" xfId="0" applyFont="1" applyFill="1" applyBorder="1"/>
    <xf numFmtId="165" fontId="0" fillId="0" borderId="3" xfId="0" applyNumberFormat="1" applyFill="1" applyBorder="1"/>
    <xf numFmtId="0" fontId="5" fillId="0" borderId="0" xfId="0" applyFont="1" applyFill="1"/>
    <xf numFmtId="164" fontId="0" fillId="0" borderId="1" xfId="0" applyNumberFormat="1" applyFill="1" applyBorder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165" fontId="0" fillId="0" borderId="1" xfId="0" applyNumberForma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" fillId="0" borderId="1" xfId="0" applyFont="1" applyBorder="1"/>
    <xf numFmtId="165" fontId="0" fillId="0" borderId="1" xfId="0" applyNumberFormat="1" applyBorder="1" applyAlignment="1">
      <alignment horizontal="center"/>
    </xf>
    <xf numFmtId="165" fontId="0" fillId="0" borderId="5" xfId="0" applyNumberFormat="1" applyBorder="1"/>
    <xf numFmtId="0" fontId="0" fillId="0" borderId="5" xfId="0" applyBorder="1"/>
    <xf numFmtId="165" fontId="0" fillId="0" borderId="1" xfId="0" applyNumberForma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165" fontId="0" fillId="0" borderId="0" xfId="0" applyNumberFormat="1" applyFill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164" fontId="0" fillId="2" borderId="1" xfId="0" applyNumberFormat="1" applyFill="1" applyBorder="1" applyAlignment="1">
      <alignment horizontal="left"/>
    </xf>
    <xf numFmtId="165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0" fillId="0" borderId="7" xfId="0" applyFont="1" applyFill="1" applyBorder="1"/>
    <xf numFmtId="0" fontId="0" fillId="0" borderId="7" xfId="0" applyFont="1" applyFill="1" applyBorder="1"/>
    <xf numFmtId="0" fontId="10" fillId="0" borderId="5" xfId="0" applyFont="1" applyBorder="1" applyAlignment="1">
      <alignment wrapText="1"/>
    </xf>
    <xf numFmtId="0" fontId="9" fillId="0" borderId="0" xfId="0" applyFont="1" applyFill="1" applyBorder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1" xfId="0" applyFont="1" applyFill="1" applyBorder="1" applyAlignment="1">
      <alignment horizontal="left"/>
    </xf>
    <xf numFmtId="165" fontId="8" fillId="0" borderId="1" xfId="0" applyNumberFormat="1" applyFont="1" applyFill="1" applyBorder="1"/>
    <xf numFmtId="0" fontId="11" fillId="0" borderId="1" xfId="0" applyFont="1" applyFill="1" applyBorder="1"/>
    <xf numFmtId="165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/>
    <xf numFmtId="165" fontId="0" fillId="0" borderId="0" xfId="0" applyNumberForma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workbookViewId="0">
      <selection activeCell="N13" sqref="N13"/>
    </sheetView>
  </sheetViews>
  <sheetFormatPr defaultColWidth="11.85546875" defaultRowHeight="15"/>
  <cols>
    <col min="1" max="1" width="27.140625" style="5" customWidth="1"/>
    <col min="2" max="2" width="11.85546875" style="5"/>
    <col min="3" max="3" width="8.85546875" style="5" customWidth="1"/>
    <col min="4" max="4" width="8.5703125" style="5" customWidth="1"/>
    <col min="5" max="9" width="11.85546875" style="5"/>
    <col min="10" max="10" width="16.85546875" style="5" customWidth="1"/>
    <col min="11" max="11" width="13.140625" style="5" customWidth="1"/>
    <col min="12" max="12" width="20.5703125" style="5" customWidth="1"/>
    <col min="13" max="16384" width="11.85546875" style="5"/>
  </cols>
  <sheetData>
    <row r="1" spans="1:16" s="2" customFormat="1" ht="48" customHeight="1" thickBot="1">
      <c r="A1" s="42" t="s">
        <v>0</v>
      </c>
      <c r="B1" s="42" t="s">
        <v>1</v>
      </c>
      <c r="C1" s="43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4" t="s">
        <v>7</v>
      </c>
      <c r="I1" s="44" t="s">
        <v>8</v>
      </c>
      <c r="J1" s="42" t="s">
        <v>9</v>
      </c>
      <c r="K1" s="42" t="s">
        <v>10</v>
      </c>
      <c r="L1" s="42" t="s">
        <v>11</v>
      </c>
    </row>
    <row r="2" spans="1:16" ht="15.75" thickBot="1">
      <c r="A2" s="3" t="s">
        <v>12</v>
      </c>
      <c r="B2" s="3">
        <v>1263.2007000000001</v>
      </c>
      <c r="C2" s="3">
        <v>3</v>
      </c>
      <c r="D2" s="3">
        <v>12</v>
      </c>
      <c r="E2" s="3">
        <f t="shared" ref="E2:E65" si="0">B2*C2-1.007*C2</f>
        <v>3786.5810999999999</v>
      </c>
      <c r="F2" s="3">
        <v>3786.59872</v>
      </c>
      <c r="G2" s="3">
        <f>E2-F2</f>
        <v>-1.7620000000079017E-2</v>
      </c>
      <c r="H2" s="3">
        <v>2017.95922</v>
      </c>
      <c r="I2" s="3">
        <v>1768.6395</v>
      </c>
      <c r="J2" s="3" t="s">
        <v>13</v>
      </c>
      <c r="K2" s="3" t="s">
        <v>14</v>
      </c>
      <c r="L2" s="4" t="s">
        <v>15</v>
      </c>
      <c r="N2" s="6"/>
      <c r="P2" s="6"/>
    </row>
    <row r="3" spans="1:16" ht="15.75" thickBot="1">
      <c r="A3" s="3" t="s">
        <v>12</v>
      </c>
      <c r="B3" s="3">
        <v>1311.8862999999999</v>
      </c>
      <c r="C3" s="3">
        <v>3</v>
      </c>
      <c r="D3" s="3">
        <v>12</v>
      </c>
      <c r="E3" s="3">
        <f t="shared" si="0"/>
        <v>3932.6378999999993</v>
      </c>
      <c r="F3" s="3">
        <v>3932.6566200000002</v>
      </c>
      <c r="G3" s="3">
        <f t="shared" ref="G3:G66" si="1">E3-F3</f>
        <v>-1.8720000000939763E-2</v>
      </c>
      <c r="H3" s="3">
        <v>2017.95922</v>
      </c>
      <c r="I3" s="3">
        <v>1914.6974000000002</v>
      </c>
      <c r="J3" s="3" t="s">
        <v>16</v>
      </c>
      <c r="K3" s="3" t="s">
        <v>14</v>
      </c>
      <c r="L3" s="4" t="s">
        <v>15</v>
      </c>
      <c r="N3" s="6"/>
      <c r="P3" s="6"/>
    </row>
    <row r="4" spans="1:16" ht="15.75" thickBot="1">
      <c r="A4" s="3" t="s">
        <v>12</v>
      </c>
      <c r="B4" s="3">
        <v>1384.9137000000001</v>
      </c>
      <c r="C4" s="3">
        <v>3</v>
      </c>
      <c r="D4" s="3">
        <v>12</v>
      </c>
      <c r="E4" s="3">
        <f t="shared" si="0"/>
        <v>4151.7201000000005</v>
      </c>
      <c r="F4" s="3">
        <v>4151.73092</v>
      </c>
      <c r="G4" s="3">
        <f t="shared" si="1"/>
        <v>-1.081999999951222E-2</v>
      </c>
      <c r="H4" s="3">
        <v>2017.95922</v>
      </c>
      <c r="I4" s="3">
        <v>2133.7717000000002</v>
      </c>
      <c r="J4" s="3" t="s">
        <v>17</v>
      </c>
      <c r="K4" s="3" t="s">
        <v>14</v>
      </c>
      <c r="L4" s="4" t="s">
        <v>15</v>
      </c>
      <c r="N4" s="6"/>
      <c r="P4" s="6"/>
    </row>
    <row r="5" spans="1:16" ht="15.75" thickBot="1">
      <c r="A5" s="3" t="s">
        <v>12</v>
      </c>
      <c r="B5" s="3">
        <v>1336.2280000000001</v>
      </c>
      <c r="C5" s="3">
        <v>3</v>
      </c>
      <c r="D5" s="3">
        <v>12</v>
      </c>
      <c r="E5" s="3">
        <f t="shared" si="0"/>
        <v>4005.663</v>
      </c>
      <c r="F5" s="3">
        <v>4005.6730199999997</v>
      </c>
      <c r="G5" s="3">
        <f t="shared" si="1"/>
        <v>-1.0019999999713036E-2</v>
      </c>
      <c r="H5" s="3">
        <v>2017.95922</v>
      </c>
      <c r="I5" s="3">
        <v>1987.7137999999998</v>
      </c>
      <c r="J5" s="3" t="s">
        <v>18</v>
      </c>
      <c r="K5" s="3" t="s">
        <v>14</v>
      </c>
      <c r="L5" s="4" t="s">
        <v>15</v>
      </c>
      <c r="N5" s="6"/>
      <c r="P5" s="6"/>
    </row>
    <row r="6" spans="1:16" ht="15.75" thickBot="1">
      <c r="A6" s="3" t="s">
        <v>12</v>
      </c>
      <c r="B6" s="3">
        <v>1433.5993000000001</v>
      </c>
      <c r="C6" s="3">
        <v>3</v>
      </c>
      <c r="D6" s="3">
        <v>12</v>
      </c>
      <c r="E6" s="3">
        <f t="shared" si="0"/>
        <v>4297.7769000000008</v>
      </c>
      <c r="F6" s="3">
        <v>4297.7888199999998</v>
      </c>
      <c r="G6" s="3">
        <f t="shared" si="1"/>
        <v>-1.1919999999008724E-2</v>
      </c>
      <c r="H6" s="3">
        <v>2017.95922</v>
      </c>
      <c r="I6" s="3">
        <v>2279.8296</v>
      </c>
      <c r="J6" s="3" t="s">
        <v>19</v>
      </c>
      <c r="K6" s="3" t="s">
        <v>14</v>
      </c>
      <c r="L6" s="4" t="s">
        <v>15</v>
      </c>
      <c r="N6" s="6"/>
      <c r="P6" s="6"/>
    </row>
    <row r="7" spans="1:16" ht="15.75" thickBot="1">
      <c r="A7" s="3" t="s">
        <v>12</v>
      </c>
      <c r="B7" s="3">
        <v>1506.6237000000001</v>
      </c>
      <c r="C7" s="3">
        <v>3</v>
      </c>
      <c r="D7" s="3">
        <v>12</v>
      </c>
      <c r="E7" s="3">
        <f t="shared" si="0"/>
        <v>4516.8501000000006</v>
      </c>
      <c r="F7" s="3">
        <v>4516.86312</v>
      </c>
      <c r="G7" s="3">
        <f t="shared" si="1"/>
        <v>-1.3019999999414722E-2</v>
      </c>
      <c r="H7" s="3">
        <v>2017.95922</v>
      </c>
      <c r="I7" s="3">
        <v>2498.9039000000002</v>
      </c>
      <c r="J7" s="3" t="s">
        <v>20</v>
      </c>
      <c r="K7" s="3" t="s">
        <v>14</v>
      </c>
      <c r="L7" s="4" t="s">
        <v>15</v>
      </c>
      <c r="N7" s="6"/>
      <c r="P7" s="6"/>
    </row>
    <row r="8" spans="1:16" ht="15.75" thickBot="1">
      <c r="A8" s="3" t="s">
        <v>12</v>
      </c>
      <c r="B8" s="3">
        <v>1130.2194</v>
      </c>
      <c r="C8" s="3">
        <v>4</v>
      </c>
      <c r="D8" s="3">
        <v>12</v>
      </c>
      <c r="E8" s="3">
        <f t="shared" si="0"/>
        <v>4516.8495999999996</v>
      </c>
      <c r="F8" s="3">
        <v>4516.86312</v>
      </c>
      <c r="G8" s="3">
        <f t="shared" si="1"/>
        <v>-1.352000000042608E-2</v>
      </c>
      <c r="H8" s="3">
        <v>2017.95922</v>
      </c>
      <c r="I8" s="3">
        <v>2498.9039000000002</v>
      </c>
      <c r="J8" s="3" t="s">
        <v>20</v>
      </c>
      <c r="K8" s="3" t="s">
        <v>14</v>
      </c>
      <c r="L8" s="4" t="s">
        <v>15</v>
      </c>
      <c r="N8" s="6"/>
      <c r="P8" s="6"/>
    </row>
    <row r="9" spans="1:16" ht="15.75" thickBot="1">
      <c r="A9" s="3" t="s">
        <v>12</v>
      </c>
      <c r="B9" s="3">
        <v>1555.3092999999999</v>
      </c>
      <c r="C9" s="3">
        <v>3</v>
      </c>
      <c r="D9" s="3">
        <v>12</v>
      </c>
      <c r="E9" s="3">
        <f t="shared" si="0"/>
        <v>4662.9069</v>
      </c>
      <c r="F9" s="3">
        <v>4662.9210199999998</v>
      </c>
      <c r="G9" s="3">
        <f t="shared" si="1"/>
        <v>-1.411999999982072E-2</v>
      </c>
      <c r="H9" s="3">
        <v>2017.95922</v>
      </c>
      <c r="I9" s="3">
        <v>2644.9618</v>
      </c>
      <c r="J9" s="3" t="s">
        <v>21</v>
      </c>
      <c r="K9" s="3" t="s">
        <v>14</v>
      </c>
      <c r="L9" s="4" t="s">
        <v>15</v>
      </c>
      <c r="N9" s="6"/>
      <c r="P9" s="6"/>
    </row>
    <row r="10" spans="1:16" ht="15.75" thickBot="1">
      <c r="A10" s="3" t="s">
        <v>12</v>
      </c>
      <c r="B10" s="3">
        <v>1221.5062</v>
      </c>
      <c r="C10" s="3">
        <v>4</v>
      </c>
      <c r="D10" s="3">
        <v>12</v>
      </c>
      <c r="E10" s="3">
        <f t="shared" si="0"/>
        <v>4881.9967999999999</v>
      </c>
      <c r="F10" s="3">
        <v>4881.99532</v>
      </c>
      <c r="G10" s="3">
        <f t="shared" si="1"/>
        <v>1.479999999901338E-3</v>
      </c>
      <c r="H10" s="3">
        <v>2017.95922</v>
      </c>
      <c r="I10" s="3">
        <v>2864.0361000000003</v>
      </c>
      <c r="J10" s="3" t="s">
        <v>22</v>
      </c>
      <c r="K10" s="3" t="s">
        <v>14</v>
      </c>
      <c r="L10" s="4" t="s">
        <v>15</v>
      </c>
      <c r="N10" s="6"/>
      <c r="P10" s="6"/>
    </row>
    <row r="11" spans="1:16" ht="15.75" thickBot="1">
      <c r="A11" s="3" t="s">
        <v>12</v>
      </c>
      <c r="B11" s="3">
        <v>1628.3298</v>
      </c>
      <c r="C11" s="3">
        <v>3</v>
      </c>
      <c r="D11" s="3">
        <v>12</v>
      </c>
      <c r="E11" s="3">
        <f t="shared" si="0"/>
        <v>4881.9684000000007</v>
      </c>
      <c r="F11" s="3">
        <v>4881.99532</v>
      </c>
      <c r="G11" s="3">
        <f t="shared" si="1"/>
        <v>-2.6919999999336142E-2</v>
      </c>
      <c r="H11" s="3">
        <v>2017.95922</v>
      </c>
      <c r="I11" s="3">
        <v>2864.0361000000003</v>
      </c>
      <c r="J11" s="3" t="s">
        <v>22</v>
      </c>
      <c r="K11" s="3" t="s">
        <v>14</v>
      </c>
      <c r="L11" s="4" t="s">
        <v>15</v>
      </c>
      <c r="N11" s="6"/>
      <c r="P11" s="6"/>
    </row>
    <row r="12" spans="1:16" ht="15.75" thickBot="1">
      <c r="A12" s="3" t="s">
        <v>12</v>
      </c>
      <c r="B12" s="3">
        <v>1677.0130999999999</v>
      </c>
      <c r="C12" s="3">
        <v>3</v>
      </c>
      <c r="D12" s="3">
        <v>12</v>
      </c>
      <c r="E12" s="3">
        <f t="shared" si="0"/>
        <v>5028.0182999999997</v>
      </c>
      <c r="F12" s="3">
        <v>5028.0532199999998</v>
      </c>
      <c r="G12" s="3">
        <f t="shared" si="1"/>
        <v>-3.4920000000056461E-2</v>
      </c>
      <c r="H12" s="3">
        <v>2017.95922</v>
      </c>
      <c r="I12" s="3">
        <v>3010.0940000000001</v>
      </c>
      <c r="J12" s="3" t="s">
        <v>23</v>
      </c>
      <c r="K12" s="3" t="s">
        <v>14</v>
      </c>
      <c r="L12" s="4" t="s">
        <v>15</v>
      </c>
      <c r="N12" s="6"/>
      <c r="P12" s="6"/>
    </row>
    <row r="13" spans="1:16" ht="15.75" thickBot="1">
      <c r="A13" s="3" t="s">
        <v>12</v>
      </c>
      <c r="B13" s="3">
        <v>1750.05</v>
      </c>
      <c r="C13" s="3">
        <v>3</v>
      </c>
      <c r="D13" s="3">
        <v>12</v>
      </c>
      <c r="E13" s="3">
        <f t="shared" si="0"/>
        <v>5247.1289999999999</v>
      </c>
      <c r="F13" s="3">
        <v>5247.12752</v>
      </c>
      <c r="G13" s="3">
        <f t="shared" si="1"/>
        <v>1.479999999901338E-3</v>
      </c>
      <c r="H13" s="3">
        <v>2017.95922</v>
      </c>
      <c r="I13" s="3">
        <v>3229.1683000000003</v>
      </c>
      <c r="J13" s="3" t="s">
        <v>24</v>
      </c>
      <c r="K13" s="3" t="s">
        <v>14</v>
      </c>
      <c r="L13" s="4" t="s">
        <v>15</v>
      </c>
      <c r="N13" s="6"/>
      <c r="P13" s="6"/>
    </row>
    <row r="14" spans="1:16" ht="15.75" thickBot="1">
      <c r="A14" s="3" t="s">
        <v>12</v>
      </c>
      <c r="B14" s="3">
        <v>1312.7879</v>
      </c>
      <c r="C14" s="3">
        <v>4</v>
      </c>
      <c r="D14" s="3">
        <v>12</v>
      </c>
      <c r="E14" s="3">
        <f t="shared" si="0"/>
        <v>5247.1235999999999</v>
      </c>
      <c r="F14" s="3">
        <v>5247.12752</v>
      </c>
      <c r="G14" s="3">
        <f t="shared" si="1"/>
        <v>-3.9200000001073931E-3</v>
      </c>
      <c r="H14" s="3">
        <v>2017.95922</v>
      </c>
      <c r="I14" s="3">
        <v>3229.1683000000003</v>
      </c>
      <c r="J14" s="3" t="s">
        <v>24</v>
      </c>
      <c r="K14" s="3" t="s">
        <v>14</v>
      </c>
      <c r="L14" s="4" t="s">
        <v>15</v>
      </c>
      <c r="N14" s="6"/>
      <c r="P14" s="6"/>
    </row>
    <row r="15" spans="1:16" ht="15.75" thickBot="1">
      <c r="A15" s="3" t="s">
        <v>12</v>
      </c>
      <c r="B15" s="3">
        <v>1349.3012000000001</v>
      </c>
      <c r="C15" s="3">
        <v>4</v>
      </c>
      <c r="D15" s="3">
        <v>12</v>
      </c>
      <c r="E15" s="3">
        <f t="shared" si="0"/>
        <v>5393.1768000000002</v>
      </c>
      <c r="F15" s="3">
        <v>5393.1854199999998</v>
      </c>
      <c r="G15" s="3">
        <f t="shared" si="1"/>
        <v>-8.6199999996097176E-3</v>
      </c>
      <c r="H15" s="3">
        <v>2017.95922</v>
      </c>
      <c r="I15" s="3">
        <v>3375.2262000000001</v>
      </c>
      <c r="J15" s="3" t="s">
        <v>25</v>
      </c>
      <c r="K15" s="3" t="s">
        <v>14</v>
      </c>
      <c r="L15" s="4" t="s">
        <v>15</v>
      </c>
      <c r="N15" s="6"/>
      <c r="P15" s="6"/>
    </row>
    <row r="16" spans="1:16" ht="15.75" thickBot="1">
      <c r="A16" s="3" t="s">
        <v>12</v>
      </c>
      <c r="B16" s="3">
        <v>1404.0659000000001</v>
      </c>
      <c r="C16" s="3">
        <v>4</v>
      </c>
      <c r="D16" s="3">
        <v>12</v>
      </c>
      <c r="E16" s="3">
        <f t="shared" si="0"/>
        <v>5612.2356</v>
      </c>
      <c r="F16" s="3">
        <v>5612.25972</v>
      </c>
      <c r="G16" s="3">
        <f t="shared" si="1"/>
        <v>-2.4120000000038999E-2</v>
      </c>
      <c r="H16" s="3">
        <v>2017.95922</v>
      </c>
      <c r="I16" s="3">
        <v>3594.3005000000003</v>
      </c>
      <c r="J16" s="3" t="s">
        <v>26</v>
      </c>
      <c r="K16" s="3" t="s">
        <v>14</v>
      </c>
      <c r="L16" s="4" t="s">
        <v>15</v>
      </c>
      <c r="N16" s="6"/>
      <c r="P16" s="6"/>
    </row>
    <row r="17" spans="1:16" ht="15.75" thickBot="1">
      <c r="A17" s="3" t="s">
        <v>12</v>
      </c>
      <c r="B17" s="3">
        <v>1440.58015</v>
      </c>
      <c r="C17" s="3">
        <v>4</v>
      </c>
      <c r="D17" s="3">
        <v>12</v>
      </c>
      <c r="E17" s="3">
        <f t="shared" si="0"/>
        <v>5758.2925999999998</v>
      </c>
      <c r="F17" s="3">
        <v>5758.3176199999998</v>
      </c>
      <c r="G17" s="3">
        <f t="shared" si="1"/>
        <v>-2.5020000000040454E-2</v>
      </c>
      <c r="H17" s="3">
        <v>2017.95922</v>
      </c>
      <c r="I17" s="3">
        <v>3740.3584000000001</v>
      </c>
      <c r="J17" s="3" t="s">
        <v>27</v>
      </c>
      <c r="K17" s="3" t="s">
        <v>14</v>
      </c>
      <c r="L17" s="4" t="s">
        <v>15</v>
      </c>
      <c r="N17" s="6"/>
      <c r="P17" s="6"/>
    </row>
    <row r="18" spans="1:16" ht="15.75" thickBot="1">
      <c r="A18" s="3" t="s">
        <v>12</v>
      </c>
      <c r="B18" s="3">
        <v>1495.3506500000001</v>
      </c>
      <c r="C18" s="3">
        <v>4</v>
      </c>
      <c r="D18" s="3">
        <v>12</v>
      </c>
      <c r="E18" s="3">
        <f t="shared" si="0"/>
        <v>5977.3746000000001</v>
      </c>
      <c r="F18" s="3">
        <v>5977.39192</v>
      </c>
      <c r="G18" s="3">
        <f t="shared" si="1"/>
        <v>-1.7319999999926949E-2</v>
      </c>
      <c r="H18" s="3">
        <v>2017.95922</v>
      </c>
      <c r="I18" s="3">
        <v>3959.4327000000003</v>
      </c>
      <c r="J18" s="3" t="s">
        <v>28</v>
      </c>
      <c r="K18" s="3" t="s">
        <v>14</v>
      </c>
      <c r="L18" s="4" t="s">
        <v>15</v>
      </c>
      <c r="N18" s="6"/>
      <c r="P18" s="6"/>
    </row>
    <row r="19" spans="1:16" ht="30.75" thickBot="1">
      <c r="A19" s="3" t="s">
        <v>29</v>
      </c>
      <c r="B19" s="3">
        <v>887.00310000000002</v>
      </c>
      <c r="C19" s="3">
        <v>3</v>
      </c>
      <c r="D19" s="3">
        <v>1.5</v>
      </c>
      <c r="E19" s="3">
        <f t="shared" si="0"/>
        <v>2657.9883</v>
      </c>
      <c r="F19" s="3">
        <v>2657.99476</v>
      </c>
      <c r="G19" s="3">
        <f t="shared" si="1"/>
        <v>-6.4600000000609725E-3</v>
      </c>
      <c r="H19" s="3">
        <v>524.22306000000003</v>
      </c>
      <c r="I19" s="3">
        <v>2133.7717000000002</v>
      </c>
      <c r="J19" s="3" t="s">
        <v>17</v>
      </c>
      <c r="K19" s="3" t="s">
        <v>30</v>
      </c>
      <c r="L19" s="4" t="s">
        <v>31</v>
      </c>
      <c r="N19" s="6"/>
      <c r="P19" s="6"/>
    </row>
    <row r="20" spans="1:16" ht="30.75" thickBot="1">
      <c r="A20" s="3" t="s">
        <v>29</v>
      </c>
      <c r="B20" s="3">
        <v>1008.7161</v>
      </c>
      <c r="C20" s="3">
        <v>3</v>
      </c>
      <c r="D20" s="3">
        <v>1.5</v>
      </c>
      <c r="E20" s="3">
        <f t="shared" si="0"/>
        <v>3023.1272999999997</v>
      </c>
      <c r="F20" s="3">
        <v>3023.1269599999996</v>
      </c>
      <c r="G20" s="3">
        <f t="shared" si="1"/>
        <v>3.4000000005107722E-4</v>
      </c>
      <c r="H20" s="3">
        <v>524.22306000000003</v>
      </c>
      <c r="I20" s="3">
        <v>2498.9038999999993</v>
      </c>
      <c r="J20" s="3" t="s">
        <v>20</v>
      </c>
      <c r="K20" s="3" t="s">
        <v>30</v>
      </c>
      <c r="L20" s="4" t="s">
        <v>31</v>
      </c>
      <c r="N20" s="6"/>
      <c r="P20" s="6"/>
    </row>
    <row r="21" spans="1:16" ht="30.75" thickBot="1">
      <c r="A21" s="3" t="s">
        <v>29</v>
      </c>
      <c r="B21" s="3">
        <v>1057.4021</v>
      </c>
      <c r="C21" s="3">
        <v>3</v>
      </c>
      <c r="D21" s="3">
        <v>1.5</v>
      </c>
      <c r="E21" s="3">
        <f t="shared" si="0"/>
        <v>3169.1852999999996</v>
      </c>
      <c r="F21" s="3">
        <v>3169.1848599999998</v>
      </c>
      <c r="G21" s="3">
        <f t="shared" si="1"/>
        <v>4.3999999979860149E-4</v>
      </c>
      <c r="H21" s="3">
        <v>524.22306000000003</v>
      </c>
      <c r="I21" s="3">
        <v>2644.9618</v>
      </c>
      <c r="J21" s="3" t="s">
        <v>21</v>
      </c>
      <c r="K21" s="3" t="s">
        <v>30</v>
      </c>
      <c r="L21" s="4" t="s">
        <v>31</v>
      </c>
      <c r="N21" s="6"/>
      <c r="P21" s="6"/>
    </row>
    <row r="22" spans="1:16" ht="30.75" thickBot="1">
      <c r="A22" s="3" t="s">
        <v>29</v>
      </c>
      <c r="B22" s="3">
        <v>1130.4291000000001</v>
      </c>
      <c r="C22" s="3">
        <v>3</v>
      </c>
      <c r="D22" s="3">
        <v>1.5</v>
      </c>
      <c r="E22" s="3">
        <f t="shared" si="0"/>
        <v>3388.2662999999998</v>
      </c>
      <c r="F22" s="3">
        <v>3388.2591599999996</v>
      </c>
      <c r="G22" s="3">
        <f t="shared" si="1"/>
        <v>7.140000000163127E-3</v>
      </c>
      <c r="H22" s="3">
        <v>524.22306000000003</v>
      </c>
      <c r="I22" s="3">
        <v>2864.0360999999994</v>
      </c>
      <c r="J22" s="3" t="s">
        <v>22</v>
      </c>
      <c r="K22" s="3" t="s">
        <v>30</v>
      </c>
      <c r="L22" s="4" t="s">
        <v>31</v>
      </c>
      <c r="N22" s="6"/>
      <c r="P22" s="6"/>
    </row>
    <row r="23" spans="1:16" ht="30.75" thickBot="1">
      <c r="A23" s="3" t="s">
        <v>29</v>
      </c>
      <c r="B23" s="3">
        <v>1179.1147000000001</v>
      </c>
      <c r="C23" s="3">
        <v>3</v>
      </c>
      <c r="D23" s="3">
        <v>1.5</v>
      </c>
      <c r="E23" s="3">
        <f t="shared" si="0"/>
        <v>3534.3231000000001</v>
      </c>
      <c r="F23" s="3">
        <v>3534.3170599999999</v>
      </c>
      <c r="G23" s="3">
        <f t="shared" si="1"/>
        <v>6.0400000002118759E-3</v>
      </c>
      <c r="H23" s="3">
        <v>524.22306000000003</v>
      </c>
      <c r="I23" s="3">
        <v>3010.0940000000001</v>
      </c>
      <c r="J23" s="3" t="s">
        <v>23</v>
      </c>
      <c r="K23" s="3" t="s">
        <v>30</v>
      </c>
      <c r="L23" s="4" t="s">
        <v>31</v>
      </c>
      <c r="N23" s="6"/>
      <c r="P23" s="6"/>
    </row>
    <row r="24" spans="1:16" ht="30.75" thickBot="1">
      <c r="A24" s="3" t="s">
        <v>29</v>
      </c>
      <c r="B24" s="3">
        <v>1252.1344999999999</v>
      </c>
      <c r="C24" s="3">
        <v>3</v>
      </c>
      <c r="D24" s="3">
        <v>1.5</v>
      </c>
      <c r="E24" s="3">
        <f t="shared" si="0"/>
        <v>3753.3824999999993</v>
      </c>
      <c r="F24" s="3">
        <v>3753.3913599999996</v>
      </c>
      <c r="G24" s="3">
        <f t="shared" si="1"/>
        <v>-8.8600000003680179E-3</v>
      </c>
      <c r="H24" s="3">
        <v>524.22306000000003</v>
      </c>
      <c r="I24" s="3">
        <v>3229.1682999999994</v>
      </c>
      <c r="J24" s="3" t="s">
        <v>24</v>
      </c>
      <c r="K24" s="3" t="s">
        <v>30</v>
      </c>
      <c r="L24" s="4" t="s">
        <v>31</v>
      </c>
      <c r="N24" s="6"/>
      <c r="P24" s="6"/>
    </row>
    <row r="25" spans="1:16" ht="30.75" thickBot="1">
      <c r="A25" s="3" t="s">
        <v>29</v>
      </c>
      <c r="B25" s="3">
        <v>1300.8200999999999</v>
      </c>
      <c r="C25" s="3">
        <v>3</v>
      </c>
      <c r="D25" s="3">
        <v>1.5</v>
      </c>
      <c r="E25" s="3">
        <f t="shared" si="0"/>
        <v>3899.4392999999995</v>
      </c>
      <c r="F25" s="3">
        <v>3899.4492599999999</v>
      </c>
      <c r="G25" s="3">
        <f t="shared" si="1"/>
        <v>-9.960000000319269E-3</v>
      </c>
      <c r="H25" s="3">
        <v>524.22306000000003</v>
      </c>
      <c r="I25" s="3">
        <v>3375.2262000000001</v>
      </c>
      <c r="J25" s="3" t="s">
        <v>25</v>
      </c>
      <c r="K25" s="3" t="s">
        <v>30</v>
      </c>
      <c r="L25" s="4" t="s">
        <v>31</v>
      </c>
      <c r="N25" s="6"/>
      <c r="P25" s="6"/>
    </row>
    <row r="26" spans="1:16" ht="30.75" thickBot="1">
      <c r="A26" s="3" t="s">
        <v>29</v>
      </c>
      <c r="B26" s="3">
        <v>1373.8474999999999</v>
      </c>
      <c r="C26" s="3">
        <v>3</v>
      </c>
      <c r="D26" s="3">
        <v>1.5</v>
      </c>
      <c r="E26" s="3">
        <f t="shared" si="0"/>
        <v>4118.5214999999998</v>
      </c>
      <c r="F26" s="3">
        <v>4118.5235599999996</v>
      </c>
      <c r="G26" s="3">
        <f t="shared" si="1"/>
        <v>-2.0599999998012208E-3</v>
      </c>
      <c r="H26" s="3">
        <v>524.22306000000003</v>
      </c>
      <c r="I26" s="3">
        <v>3594.3004999999994</v>
      </c>
      <c r="J26" s="3" t="s">
        <v>26</v>
      </c>
      <c r="K26" s="3" t="s">
        <v>30</v>
      </c>
      <c r="L26" s="4" t="s">
        <v>31</v>
      </c>
      <c r="N26" s="6"/>
      <c r="P26" s="6"/>
    </row>
    <row r="27" spans="1:16" ht="30.75" thickBot="1">
      <c r="A27" s="3" t="s">
        <v>29</v>
      </c>
      <c r="B27" s="3">
        <v>1422.5331000000001</v>
      </c>
      <c r="C27" s="3">
        <v>3</v>
      </c>
      <c r="D27" s="3">
        <v>1.5</v>
      </c>
      <c r="E27" s="3">
        <f t="shared" si="0"/>
        <v>4264.5783000000001</v>
      </c>
      <c r="F27" s="3">
        <v>4264.5814599999994</v>
      </c>
      <c r="G27" s="3">
        <f t="shared" si="1"/>
        <v>-3.1599999992977246E-3</v>
      </c>
      <c r="H27" s="3">
        <v>524.22306000000003</v>
      </c>
      <c r="I27" s="3">
        <v>3740.3583999999992</v>
      </c>
      <c r="J27" s="3" t="s">
        <v>27</v>
      </c>
      <c r="K27" s="3" t="s">
        <v>30</v>
      </c>
      <c r="L27" s="4" t="s">
        <v>31</v>
      </c>
      <c r="N27" s="6"/>
      <c r="P27" s="6"/>
    </row>
    <row r="28" spans="1:16" ht="30.75" thickBot="1">
      <c r="A28" s="3" t="s">
        <v>29</v>
      </c>
      <c r="B28" s="3">
        <v>1495.5604999999998</v>
      </c>
      <c r="C28" s="3">
        <v>3</v>
      </c>
      <c r="D28" s="3">
        <v>1.5</v>
      </c>
      <c r="E28" s="3">
        <f t="shared" si="0"/>
        <v>4483.6605</v>
      </c>
      <c r="F28" s="3">
        <v>4483.6557599999996</v>
      </c>
      <c r="G28" s="3">
        <f t="shared" si="1"/>
        <v>4.7400000003108289E-3</v>
      </c>
      <c r="H28" s="3">
        <v>524.22306000000003</v>
      </c>
      <c r="I28" s="3">
        <v>3959.4326999999994</v>
      </c>
      <c r="J28" s="3" t="s">
        <v>28</v>
      </c>
      <c r="K28" s="3" t="s">
        <v>30</v>
      </c>
      <c r="L28" s="4" t="s">
        <v>31</v>
      </c>
      <c r="N28" s="6"/>
      <c r="P28" s="6"/>
    </row>
    <row r="29" spans="1:16" ht="30.75" thickBot="1">
      <c r="A29" s="3" t="s">
        <v>29</v>
      </c>
      <c r="B29" s="3">
        <v>1121.9203</v>
      </c>
      <c r="C29" s="3">
        <v>4</v>
      </c>
      <c r="D29" s="3">
        <v>1.5</v>
      </c>
      <c r="E29" s="3">
        <f t="shared" si="0"/>
        <v>4483.6531999999997</v>
      </c>
      <c r="F29" s="3">
        <v>4483.6557599999996</v>
      </c>
      <c r="G29" s="3">
        <f t="shared" si="1"/>
        <v>-2.5599999999030842E-3</v>
      </c>
      <c r="H29" s="3">
        <v>524.22306000000003</v>
      </c>
      <c r="I29" s="3">
        <v>3959.4326999999994</v>
      </c>
      <c r="J29" s="3" t="s">
        <v>28</v>
      </c>
      <c r="K29" s="3" t="s">
        <v>30</v>
      </c>
      <c r="L29" s="4" t="s">
        <v>31</v>
      </c>
      <c r="N29" s="6"/>
      <c r="P29" s="6"/>
    </row>
    <row r="30" spans="1:16" ht="30.75" thickBot="1">
      <c r="A30" s="3" t="s">
        <v>29</v>
      </c>
      <c r="B30" s="3">
        <v>1544.2461000000001</v>
      </c>
      <c r="C30" s="3">
        <v>3</v>
      </c>
      <c r="D30" s="3">
        <v>1.5</v>
      </c>
      <c r="E30" s="3">
        <f t="shared" si="0"/>
        <v>4629.7173000000003</v>
      </c>
      <c r="F30" s="3">
        <v>4629.7136599999994</v>
      </c>
      <c r="G30" s="3">
        <f t="shared" si="1"/>
        <v>3.6400000008143252E-3</v>
      </c>
      <c r="H30" s="3">
        <v>524.22306000000003</v>
      </c>
      <c r="I30" s="3">
        <v>4105.4905999999992</v>
      </c>
      <c r="J30" s="3" t="s">
        <v>32</v>
      </c>
      <c r="K30" s="3" t="s">
        <v>30</v>
      </c>
      <c r="L30" s="4" t="s">
        <v>31</v>
      </c>
      <c r="N30" s="6"/>
      <c r="P30" s="6"/>
    </row>
    <row r="31" spans="1:16" ht="30.75" thickBot="1">
      <c r="A31" s="3" t="s">
        <v>29</v>
      </c>
      <c r="B31" s="3">
        <v>1617.2734999999998</v>
      </c>
      <c r="C31" s="3">
        <v>3</v>
      </c>
      <c r="D31" s="3">
        <v>1.5</v>
      </c>
      <c r="E31" s="3">
        <f t="shared" si="0"/>
        <v>4848.7995000000001</v>
      </c>
      <c r="F31" s="3">
        <v>4848.7879599999997</v>
      </c>
      <c r="G31" s="3">
        <f t="shared" si="1"/>
        <v>1.1540000000422879E-2</v>
      </c>
      <c r="H31" s="3">
        <v>524.22306000000003</v>
      </c>
      <c r="I31" s="3">
        <v>4324.5648999999994</v>
      </c>
      <c r="J31" s="3" t="s">
        <v>33</v>
      </c>
      <c r="K31" s="3" t="s">
        <v>30</v>
      </c>
      <c r="L31" s="4" t="s">
        <v>31</v>
      </c>
      <c r="N31" s="6"/>
      <c r="P31" s="6"/>
    </row>
    <row r="32" spans="1:16" ht="30.75" thickBot="1">
      <c r="A32" s="3" t="s">
        <v>29</v>
      </c>
      <c r="B32" s="3">
        <v>1213.2050999999999</v>
      </c>
      <c r="C32" s="3">
        <v>4</v>
      </c>
      <c r="D32" s="3">
        <v>1.5</v>
      </c>
      <c r="E32" s="3">
        <f t="shared" si="0"/>
        <v>4848.7923999999994</v>
      </c>
      <c r="F32" s="3">
        <v>4848.7879599999997</v>
      </c>
      <c r="G32" s="3">
        <f t="shared" si="1"/>
        <v>4.439999999704014E-3</v>
      </c>
      <c r="H32" s="3">
        <v>524.22306000000003</v>
      </c>
      <c r="I32" s="3">
        <v>4324.5648999999994</v>
      </c>
      <c r="J32" s="3" t="s">
        <v>33</v>
      </c>
      <c r="K32" s="3" t="s">
        <v>30</v>
      </c>
      <c r="L32" s="4" t="s">
        <v>31</v>
      </c>
      <c r="N32" s="6"/>
      <c r="P32" s="6"/>
    </row>
    <row r="33" spans="1:16" ht="15.75" thickBot="1">
      <c r="A33" s="3" t="s">
        <v>34</v>
      </c>
      <c r="B33" s="3">
        <v>1689.7113999999999</v>
      </c>
      <c r="C33" s="3">
        <v>2</v>
      </c>
      <c r="D33" s="3">
        <v>16</v>
      </c>
      <c r="E33" s="3">
        <f t="shared" si="0"/>
        <v>3377.4087999999997</v>
      </c>
      <c r="F33" s="3">
        <v>3377.4178499999998</v>
      </c>
      <c r="G33" s="3">
        <f t="shared" si="1"/>
        <v>-9.0500000001156877E-3</v>
      </c>
      <c r="H33" s="3">
        <v>1608.77835</v>
      </c>
      <c r="I33" s="3">
        <v>1768.6394999999998</v>
      </c>
      <c r="J33" s="3" t="s">
        <v>13</v>
      </c>
      <c r="K33" s="3" t="s">
        <v>35</v>
      </c>
      <c r="L33" s="4" t="s">
        <v>36</v>
      </c>
      <c r="N33" s="6"/>
      <c r="P33" s="6"/>
    </row>
    <row r="34" spans="1:16" ht="16.7" customHeight="1" thickBot="1">
      <c r="A34" s="3" t="s">
        <v>34</v>
      </c>
      <c r="B34" s="3">
        <v>1126.8076000000001</v>
      </c>
      <c r="C34" s="3">
        <v>3</v>
      </c>
      <c r="D34" s="3">
        <v>16</v>
      </c>
      <c r="E34" s="3">
        <f t="shared" si="0"/>
        <v>3377.4018000000001</v>
      </c>
      <c r="F34" s="3">
        <v>3377.4178499999998</v>
      </c>
      <c r="G34" s="3">
        <f t="shared" si="1"/>
        <v>-1.6049999999722786E-2</v>
      </c>
      <c r="H34" s="3">
        <v>1608.77835</v>
      </c>
      <c r="I34" s="3">
        <v>1768.6394999999998</v>
      </c>
      <c r="J34" s="3" t="s">
        <v>13</v>
      </c>
      <c r="K34" s="3" t="s">
        <v>35</v>
      </c>
      <c r="L34" s="4" t="s">
        <v>36</v>
      </c>
      <c r="N34" s="6"/>
      <c r="P34" s="6"/>
    </row>
    <row r="35" spans="1:16" ht="15.75" thickBot="1">
      <c r="A35" s="3" t="s">
        <v>34</v>
      </c>
      <c r="B35" s="3">
        <v>1199.8340000000001</v>
      </c>
      <c r="C35" s="3">
        <v>3</v>
      </c>
      <c r="D35" s="3">
        <v>16</v>
      </c>
      <c r="E35" s="3">
        <f t="shared" si="0"/>
        <v>3596.4810000000002</v>
      </c>
      <c r="F35" s="3">
        <v>3596.4921499999996</v>
      </c>
      <c r="G35" s="3">
        <f t="shared" si="1"/>
        <v>-1.1149999999361171E-2</v>
      </c>
      <c r="H35" s="3">
        <v>1608.77835</v>
      </c>
      <c r="I35" s="3">
        <v>1987.7137999999995</v>
      </c>
      <c r="J35" s="3" t="s">
        <v>18</v>
      </c>
      <c r="K35" s="3" t="s">
        <v>35</v>
      </c>
      <c r="L35" s="4" t="s">
        <v>36</v>
      </c>
      <c r="N35" s="6"/>
      <c r="P35" s="6"/>
    </row>
    <row r="36" spans="1:16" ht="15.75" thickBot="1">
      <c r="A36" s="3" t="s">
        <v>34</v>
      </c>
      <c r="B36" s="3">
        <f>(E35+4)/4</f>
        <v>900.12025000000006</v>
      </c>
      <c r="C36" s="3">
        <v>4</v>
      </c>
      <c r="D36" s="3">
        <v>16</v>
      </c>
      <c r="E36" s="3">
        <f t="shared" si="0"/>
        <v>3596.4530000000004</v>
      </c>
      <c r="F36" s="3">
        <v>3596.4921499999996</v>
      </c>
      <c r="G36" s="3">
        <f t="shared" si="1"/>
        <v>-3.9149999999153806E-2</v>
      </c>
      <c r="H36" s="3">
        <v>1608.77835</v>
      </c>
      <c r="I36" s="3">
        <v>1987.7137999999995</v>
      </c>
      <c r="J36" s="3" t="s">
        <v>18</v>
      </c>
      <c r="K36" s="3" t="s">
        <v>35</v>
      </c>
      <c r="L36" s="4" t="s">
        <v>36</v>
      </c>
      <c r="N36" s="6"/>
      <c r="P36" s="6"/>
    </row>
    <row r="37" spans="1:16" ht="15.75" thickBot="1">
      <c r="A37" s="3" t="s">
        <v>34</v>
      </c>
      <c r="B37" s="3">
        <v>1248.5202999999999</v>
      </c>
      <c r="C37" s="3">
        <v>3</v>
      </c>
      <c r="D37" s="3">
        <v>16</v>
      </c>
      <c r="E37" s="3">
        <f t="shared" si="0"/>
        <v>3742.5398999999993</v>
      </c>
      <c r="F37" s="3">
        <v>3742.5500499999994</v>
      </c>
      <c r="G37" s="3">
        <f t="shared" si="1"/>
        <v>-1.0150000000066939E-2</v>
      </c>
      <c r="H37" s="3">
        <v>1608.77835</v>
      </c>
      <c r="I37" s="3">
        <v>2133.7716999999993</v>
      </c>
      <c r="J37" s="3" t="s">
        <v>17</v>
      </c>
      <c r="K37" s="3" t="s">
        <v>35</v>
      </c>
      <c r="L37" s="4" t="s">
        <v>36</v>
      </c>
      <c r="N37" s="6"/>
      <c r="P37" s="6"/>
    </row>
    <row r="38" spans="1:16" ht="15.75" thickBot="1">
      <c r="A38" s="3" t="s">
        <v>34</v>
      </c>
      <c r="B38" s="3">
        <v>936.65</v>
      </c>
      <c r="C38" s="3">
        <v>4</v>
      </c>
      <c r="D38" s="3">
        <v>16</v>
      </c>
      <c r="E38" s="3">
        <f t="shared" si="0"/>
        <v>3742.5720000000001</v>
      </c>
      <c r="F38" s="3">
        <v>3742.5500499999994</v>
      </c>
      <c r="G38" s="3">
        <f t="shared" si="1"/>
        <v>2.1950000000742875E-2</v>
      </c>
      <c r="H38" s="3">
        <v>1608.77835</v>
      </c>
      <c r="I38" s="3">
        <v>2133.7716999999993</v>
      </c>
      <c r="J38" s="3" t="s">
        <v>17</v>
      </c>
      <c r="K38" s="3" t="s">
        <v>35</v>
      </c>
      <c r="L38" s="4" t="s">
        <v>36</v>
      </c>
      <c r="N38" s="6"/>
      <c r="P38" s="6"/>
    </row>
    <row r="39" spans="1:16" ht="15.75" thickBot="1">
      <c r="A39" s="3" t="s">
        <v>34</v>
      </c>
      <c r="B39" s="3">
        <v>1297.2058999999999</v>
      </c>
      <c r="C39" s="3">
        <v>3</v>
      </c>
      <c r="D39" s="3">
        <v>16</v>
      </c>
      <c r="E39" s="3">
        <f t="shared" si="0"/>
        <v>3888.5966999999996</v>
      </c>
      <c r="F39" s="3">
        <v>3888.6079499999996</v>
      </c>
      <c r="G39" s="3">
        <f t="shared" si="1"/>
        <v>-1.125000000001819E-2</v>
      </c>
      <c r="H39" s="3">
        <v>1608.77835</v>
      </c>
      <c r="I39" s="3">
        <v>2279.8295999999996</v>
      </c>
      <c r="J39" s="3" t="s">
        <v>19</v>
      </c>
      <c r="K39" s="3" t="s">
        <v>35</v>
      </c>
      <c r="L39" s="4" t="s">
        <v>36</v>
      </c>
      <c r="N39" s="6"/>
      <c r="P39" s="6"/>
    </row>
    <row r="40" spans="1:16" ht="15.75" thickBot="1">
      <c r="A40" s="3" t="s">
        <v>34</v>
      </c>
      <c r="B40" s="3">
        <v>973.15440000000001</v>
      </c>
      <c r="C40" s="3">
        <v>4</v>
      </c>
      <c r="D40" s="3">
        <v>16</v>
      </c>
      <c r="E40" s="3">
        <f t="shared" si="0"/>
        <v>3888.5896000000002</v>
      </c>
      <c r="F40" s="3">
        <v>3888.6079499999996</v>
      </c>
      <c r="G40" s="3">
        <f t="shared" si="1"/>
        <v>-1.8349999999372812E-2</v>
      </c>
      <c r="H40" s="3">
        <v>1608.77835</v>
      </c>
      <c r="I40" s="3">
        <v>2279.8295999999996</v>
      </c>
      <c r="J40" s="3" t="s">
        <v>19</v>
      </c>
      <c r="K40" s="3" t="s">
        <v>35</v>
      </c>
      <c r="L40" s="4" t="s">
        <v>36</v>
      </c>
      <c r="N40" s="6"/>
      <c r="P40" s="6"/>
    </row>
    <row r="41" spans="1:16" ht="15.75" thickBot="1">
      <c r="A41" s="3" t="s">
        <v>34</v>
      </c>
      <c r="B41" s="3">
        <v>1321.5472</v>
      </c>
      <c r="C41" s="3">
        <v>3</v>
      </c>
      <c r="D41" s="3">
        <v>16</v>
      </c>
      <c r="E41" s="3">
        <f t="shared" si="0"/>
        <v>3961.6205999999997</v>
      </c>
      <c r="F41" s="3">
        <v>3961.62435</v>
      </c>
      <c r="G41" s="3">
        <f t="shared" si="1"/>
        <v>-3.7500000003092282E-3</v>
      </c>
      <c r="H41" s="3">
        <v>1608.77835</v>
      </c>
      <c r="I41" s="3">
        <v>2352.846</v>
      </c>
      <c r="J41" s="3" t="s">
        <v>37</v>
      </c>
      <c r="K41" s="3" t="s">
        <v>35</v>
      </c>
      <c r="L41" s="4" t="s">
        <v>36</v>
      </c>
      <c r="N41" s="6"/>
      <c r="P41" s="6"/>
    </row>
    <row r="42" spans="1:16" ht="15.75" thickBot="1">
      <c r="A42" s="3" t="s">
        <v>34</v>
      </c>
      <c r="B42" s="3">
        <v>1370.2331999999999</v>
      </c>
      <c r="C42" s="3">
        <v>3</v>
      </c>
      <c r="D42" s="3">
        <v>16</v>
      </c>
      <c r="E42" s="3">
        <f t="shared" si="0"/>
        <v>4107.6786000000002</v>
      </c>
      <c r="F42" s="3">
        <v>4107.6822499999998</v>
      </c>
      <c r="G42" s="3">
        <f t="shared" si="1"/>
        <v>-3.6499999996522092E-3</v>
      </c>
      <c r="H42" s="3">
        <v>1608.77835</v>
      </c>
      <c r="I42" s="3">
        <v>2498.9038999999998</v>
      </c>
      <c r="J42" s="3" t="s">
        <v>20</v>
      </c>
      <c r="K42" s="3" t="s">
        <v>35</v>
      </c>
      <c r="L42" s="4" t="s">
        <v>36</v>
      </c>
      <c r="N42" s="6"/>
      <c r="P42" s="6"/>
    </row>
    <row r="43" spans="1:16" ht="15.75" thickBot="1">
      <c r="A43" s="3" t="s">
        <v>34</v>
      </c>
      <c r="B43" s="3">
        <f>(E42+4)/4</f>
        <v>1027.91965</v>
      </c>
      <c r="C43" s="3">
        <v>4</v>
      </c>
      <c r="D43" s="3">
        <v>16</v>
      </c>
      <c r="E43" s="3">
        <f t="shared" si="0"/>
        <v>4107.6505999999999</v>
      </c>
      <c r="F43" s="3">
        <v>4107.6822499999998</v>
      </c>
      <c r="G43" s="3">
        <f t="shared" si="1"/>
        <v>-3.1649999999899592E-2</v>
      </c>
      <c r="H43" s="3">
        <v>1608.77835</v>
      </c>
      <c r="I43" s="3">
        <v>2498.9038999999998</v>
      </c>
      <c r="J43" s="3" t="s">
        <v>20</v>
      </c>
      <c r="K43" s="3" t="s">
        <v>35</v>
      </c>
      <c r="L43" s="4" t="s">
        <v>36</v>
      </c>
      <c r="N43" s="6"/>
      <c r="P43" s="6"/>
    </row>
    <row r="44" spans="1:16" ht="15.75" thickBot="1">
      <c r="A44" s="3" t="s">
        <v>34</v>
      </c>
      <c r="B44" s="3">
        <v>1418.9187999999999</v>
      </c>
      <c r="C44" s="3">
        <v>3</v>
      </c>
      <c r="D44" s="3">
        <v>16</v>
      </c>
      <c r="E44" s="3">
        <f t="shared" si="0"/>
        <v>4253.7354000000005</v>
      </c>
      <c r="F44" s="3">
        <v>4253.7401499999996</v>
      </c>
      <c r="G44" s="3">
        <f t="shared" si="1"/>
        <v>-4.749999999148713E-3</v>
      </c>
      <c r="H44" s="3">
        <v>1608.77835</v>
      </c>
      <c r="I44" s="3">
        <v>2644.9617999999996</v>
      </c>
      <c r="J44" s="3" t="s">
        <v>21</v>
      </c>
      <c r="K44" s="3" t="s">
        <v>35</v>
      </c>
      <c r="L44" s="4" t="s">
        <v>36</v>
      </c>
      <c r="N44" s="6"/>
      <c r="P44" s="6"/>
    </row>
    <row r="45" spans="1:16" ht="15.75" thickBot="1">
      <c r="A45" s="3" t="s">
        <v>34</v>
      </c>
      <c r="B45" s="3">
        <v>1491.9345000000001</v>
      </c>
      <c r="C45" s="3">
        <v>3</v>
      </c>
      <c r="D45" s="3">
        <v>16</v>
      </c>
      <c r="E45" s="3">
        <f t="shared" si="0"/>
        <v>4472.7825000000003</v>
      </c>
      <c r="F45" s="3">
        <v>4472.8144499999999</v>
      </c>
      <c r="G45" s="3">
        <f t="shared" si="1"/>
        <v>-3.1949999999596912E-2</v>
      </c>
      <c r="H45" s="3">
        <v>1608.77835</v>
      </c>
      <c r="I45" s="3">
        <v>2864.0360999999998</v>
      </c>
      <c r="J45" s="3" t="s">
        <v>22</v>
      </c>
      <c r="K45" s="3" t="s">
        <v>35</v>
      </c>
      <c r="L45" s="4" t="s">
        <v>36</v>
      </c>
      <c r="N45" s="6"/>
      <c r="P45" s="6"/>
    </row>
    <row r="46" spans="1:16" ht="15.75" thickBot="1">
      <c r="A46" s="3" t="s">
        <v>34</v>
      </c>
      <c r="B46" s="3">
        <v>1564.9736</v>
      </c>
      <c r="C46" s="3">
        <v>3</v>
      </c>
      <c r="D46" s="3">
        <v>16</v>
      </c>
      <c r="E46" s="3">
        <f t="shared" si="0"/>
        <v>4691.8998000000001</v>
      </c>
      <c r="F46" s="3">
        <v>4691.8887500000001</v>
      </c>
      <c r="G46" s="3">
        <f t="shared" si="1"/>
        <v>1.1050000000068394E-2</v>
      </c>
      <c r="H46" s="3">
        <v>1608.77835</v>
      </c>
      <c r="I46" s="3">
        <v>3083.1104</v>
      </c>
      <c r="J46" s="3" t="s">
        <v>38</v>
      </c>
      <c r="K46" s="3" t="s">
        <v>35</v>
      </c>
      <c r="L46" s="4" t="s">
        <v>36</v>
      </c>
      <c r="N46" s="6"/>
      <c r="P46" s="6"/>
    </row>
    <row r="47" spans="1:16" ht="15.75" thickBot="1">
      <c r="A47" s="3" t="s">
        <v>34</v>
      </c>
      <c r="B47" s="3">
        <v>1613.6596</v>
      </c>
      <c r="C47" s="3">
        <v>3</v>
      </c>
      <c r="D47" s="3">
        <v>16</v>
      </c>
      <c r="E47" s="3">
        <f t="shared" si="0"/>
        <v>4837.9578000000001</v>
      </c>
      <c r="F47" s="3">
        <v>4837.9466499999999</v>
      </c>
      <c r="G47" s="3">
        <f t="shared" si="1"/>
        <v>1.1150000000270666E-2</v>
      </c>
      <c r="H47" s="3">
        <v>1608.77835</v>
      </c>
      <c r="I47" s="3">
        <v>3229.1682999999998</v>
      </c>
      <c r="J47" s="3" t="s">
        <v>24</v>
      </c>
      <c r="K47" s="3" t="s">
        <v>35</v>
      </c>
      <c r="L47" s="4" t="s">
        <v>36</v>
      </c>
      <c r="N47" s="6"/>
      <c r="P47" s="6"/>
    </row>
    <row r="48" spans="1:16" ht="15.75" thickBot="1">
      <c r="A48" s="3" t="s">
        <v>34</v>
      </c>
      <c r="B48" s="3">
        <v>1210.5</v>
      </c>
      <c r="C48" s="3">
        <v>4</v>
      </c>
      <c r="D48" s="3">
        <v>16</v>
      </c>
      <c r="E48" s="3">
        <f t="shared" si="0"/>
        <v>4837.9719999999998</v>
      </c>
      <c r="F48" s="3">
        <v>4837.9466499999999</v>
      </c>
      <c r="G48" s="3">
        <f t="shared" si="1"/>
        <v>2.5349999999889405E-2</v>
      </c>
      <c r="H48" s="3">
        <v>1608.77835</v>
      </c>
      <c r="I48" s="3">
        <v>3229.1682999999998</v>
      </c>
      <c r="J48" s="3" t="s">
        <v>24</v>
      </c>
      <c r="K48" s="3" t="s">
        <v>35</v>
      </c>
      <c r="L48" s="4" t="s">
        <v>36</v>
      </c>
      <c r="N48" s="6"/>
      <c r="P48" s="6"/>
    </row>
    <row r="49" spans="1:16" ht="15.75" thickBot="1">
      <c r="A49" s="3" t="s">
        <v>34</v>
      </c>
      <c r="B49" s="3">
        <v>1662.3452</v>
      </c>
      <c r="C49" s="3">
        <v>3</v>
      </c>
      <c r="D49" s="3">
        <v>16</v>
      </c>
      <c r="E49" s="3">
        <f t="shared" si="0"/>
        <v>4984.0146000000004</v>
      </c>
      <c r="F49" s="3">
        <v>4984.0045499999997</v>
      </c>
      <c r="G49" s="3">
        <f t="shared" si="1"/>
        <v>1.0050000000774162E-2</v>
      </c>
      <c r="H49" s="3">
        <v>1608.77835</v>
      </c>
      <c r="I49" s="3">
        <v>3375.2261999999996</v>
      </c>
      <c r="J49" s="3" t="s">
        <v>25</v>
      </c>
      <c r="K49" s="3" t="s">
        <v>35</v>
      </c>
      <c r="L49" s="4" t="s">
        <v>36</v>
      </c>
      <c r="N49" s="6"/>
      <c r="P49" s="6"/>
    </row>
    <row r="50" spans="1:16" ht="15.75" thickBot="1">
      <c r="A50" s="3" t="s">
        <v>34</v>
      </c>
      <c r="B50" s="3">
        <v>1247.0142000000001</v>
      </c>
      <c r="C50" s="3">
        <v>4</v>
      </c>
      <c r="D50" s="3">
        <v>16</v>
      </c>
      <c r="E50" s="3">
        <f t="shared" si="0"/>
        <v>4984.0288</v>
      </c>
      <c r="F50" s="3">
        <v>4984.0045499999997</v>
      </c>
      <c r="G50" s="3">
        <f t="shared" si="1"/>
        <v>2.4250000000392902E-2</v>
      </c>
      <c r="H50" s="3">
        <v>1608.77835</v>
      </c>
      <c r="I50" s="3">
        <v>3375.2261999999996</v>
      </c>
      <c r="J50" s="3" t="s">
        <v>25</v>
      </c>
      <c r="K50" s="3" t="s">
        <v>35</v>
      </c>
      <c r="L50" s="4" t="s">
        <v>36</v>
      </c>
      <c r="N50" s="6"/>
      <c r="P50" s="6"/>
    </row>
    <row r="51" spans="1:16" ht="15.75" thickBot="1">
      <c r="A51" s="3" t="s">
        <v>34</v>
      </c>
      <c r="B51" s="3">
        <v>1301.7846999999999</v>
      </c>
      <c r="C51" s="3">
        <v>4</v>
      </c>
      <c r="D51" s="3">
        <v>16</v>
      </c>
      <c r="E51" s="3">
        <f t="shared" si="0"/>
        <v>5203.1107999999995</v>
      </c>
      <c r="F51" s="3">
        <v>5203.0788499999999</v>
      </c>
      <c r="G51" s="3">
        <f t="shared" si="1"/>
        <v>3.1949999999596912E-2</v>
      </c>
      <c r="H51" s="3">
        <v>1608.77835</v>
      </c>
      <c r="I51" s="3">
        <v>3594.3004999999998</v>
      </c>
      <c r="J51" s="3" t="s">
        <v>26</v>
      </c>
      <c r="K51" s="3" t="s">
        <v>35</v>
      </c>
      <c r="L51" s="4" t="s">
        <v>36</v>
      </c>
      <c r="N51" s="6"/>
      <c r="P51" s="6"/>
    </row>
    <row r="52" spans="1:16" ht="15.75" thickBot="1">
      <c r="A52" s="3" t="s">
        <v>34</v>
      </c>
      <c r="B52" s="3">
        <f>(B54-146.0579/4)</f>
        <v>1356.5497249999999</v>
      </c>
      <c r="C52" s="3">
        <v>4</v>
      </c>
      <c r="D52" s="3">
        <v>16</v>
      </c>
      <c r="E52" s="3">
        <f t="shared" si="0"/>
        <v>5422.1708999999992</v>
      </c>
      <c r="F52" s="3">
        <v>5422.1531500000001</v>
      </c>
      <c r="G52" s="3">
        <f t="shared" si="1"/>
        <v>1.7749999999068677E-2</v>
      </c>
      <c r="H52" s="3">
        <v>1608.77835</v>
      </c>
      <c r="I52" s="3">
        <v>3813.3748000000001</v>
      </c>
      <c r="J52" s="3" t="s">
        <v>39</v>
      </c>
      <c r="K52" s="3" t="s">
        <v>35</v>
      </c>
      <c r="L52" s="4" t="s">
        <v>36</v>
      </c>
      <c r="N52" s="6"/>
      <c r="P52" s="6"/>
    </row>
    <row r="53" spans="1:16" ht="15.75" thickBot="1">
      <c r="A53" s="3" t="s">
        <v>34</v>
      </c>
      <c r="B53" s="3">
        <f>(E54+5)/5</f>
        <v>1114.6457599999999</v>
      </c>
      <c r="C53" s="3">
        <v>5</v>
      </c>
      <c r="D53" s="3">
        <v>16</v>
      </c>
      <c r="E53" s="3">
        <f t="shared" si="0"/>
        <v>5568.1937999999991</v>
      </c>
      <c r="F53" s="3">
        <v>5568.2110499999999</v>
      </c>
      <c r="G53" s="3">
        <f t="shared" si="1"/>
        <v>-1.7250000000785803E-2</v>
      </c>
      <c r="H53" s="3">
        <v>1608.77835</v>
      </c>
      <c r="I53" s="3">
        <v>3959.4326999999998</v>
      </c>
      <c r="J53" s="3" t="s">
        <v>28</v>
      </c>
      <c r="K53" s="3" t="s">
        <v>35</v>
      </c>
      <c r="L53" s="4" t="s">
        <v>36</v>
      </c>
      <c r="N53" s="6"/>
      <c r="P53" s="6"/>
    </row>
    <row r="54" spans="1:16" ht="15.75" thickBot="1">
      <c r="A54" s="3" t="s">
        <v>34</v>
      </c>
      <c r="B54" s="3">
        <v>1393.0641999999998</v>
      </c>
      <c r="C54" s="3">
        <v>4</v>
      </c>
      <c r="D54" s="3">
        <v>16</v>
      </c>
      <c r="E54" s="3">
        <f t="shared" si="0"/>
        <v>5568.228799999999</v>
      </c>
      <c r="F54" s="3">
        <v>5568.2110499999999</v>
      </c>
      <c r="G54" s="3">
        <f t="shared" si="1"/>
        <v>1.7749999999068677E-2</v>
      </c>
      <c r="H54" s="3">
        <v>1608.77835</v>
      </c>
      <c r="I54" s="3">
        <v>3959.4326999999998</v>
      </c>
      <c r="J54" s="3" t="s">
        <v>28</v>
      </c>
      <c r="K54" s="3" t="s">
        <v>35</v>
      </c>
      <c r="L54" s="4" t="s">
        <v>36</v>
      </c>
      <c r="N54" s="6"/>
      <c r="P54" s="6"/>
    </row>
    <row r="55" spans="1:16" ht="15.75" thickBot="1">
      <c r="A55" s="3" t="s">
        <v>34</v>
      </c>
      <c r="B55" s="3">
        <f>(E56+5)/5</f>
        <v>1143.8571200000001</v>
      </c>
      <c r="C55" s="3">
        <v>5</v>
      </c>
      <c r="D55" s="3">
        <v>16</v>
      </c>
      <c r="E55" s="3">
        <f t="shared" si="0"/>
        <v>5714.2506000000012</v>
      </c>
      <c r="F55" s="3">
        <v>5714.2689499999997</v>
      </c>
      <c r="G55" s="3">
        <f t="shared" si="1"/>
        <v>-1.8349999998463318E-2</v>
      </c>
      <c r="H55" s="3">
        <v>1608.77835</v>
      </c>
      <c r="I55" s="3">
        <v>4105.4905999999992</v>
      </c>
      <c r="J55" s="3" t="s">
        <v>32</v>
      </c>
      <c r="K55" s="3" t="s">
        <v>35</v>
      </c>
      <c r="L55" s="4" t="s">
        <v>36</v>
      </c>
      <c r="N55" s="6"/>
      <c r="P55" s="6"/>
    </row>
    <row r="56" spans="1:16" ht="15.75" thickBot="1">
      <c r="A56" s="3" t="s">
        <v>34</v>
      </c>
      <c r="B56" s="3">
        <v>1429.5784000000001</v>
      </c>
      <c r="C56" s="3">
        <v>4</v>
      </c>
      <c r="D56" s="3">
        <v>16</v>
      </c>
      <c r="E56" s="3">
        <f t="shared" si="0"/>
        <v>5714.2856000000002</v>
      </c>
      <c r="F56" s="3">
        <v>5714.2689499999997</v>
      </c>
      <c r="G56" s="3">
        <f t="shared" si="1"/>
        <v>1.6650000000481668E-2</v>
      </c>
      <c r="H56" s="3">
        <v>1608.77835</v>
      </c>
      <c r="I56" s="3">
        <v>4105.4905999999992</v>
      </c>
      <c r="J56" s="3" t="s">
        <v>32</v>
      </c>
      <c r="K56" s="3" t="s">
        <v>35</v>
      </c>
      <c r="L56" s="4" t="s">
        <v>36</v>
      </c>
      <c r="N56" s="6"/>
      <c r="P56" s="6"/>
    </row>
    <row r="57" spans="1:16" ht="15.75" thickBot="1">
      <c r="A57" s="3" t="s">
        <v>34</v>
      </c>
      <c r="B57" s="3">
        <v>1484.3449000000001</v>
      </c>
      <c r="C57" s="3">
        <v>4</v>
      </c>
      <c r="D57" s="3">
        <v>16</v>
      </c>
      <c r="E57" s="3">
        <f t="shared" si="0"/>
        <v>5933.3516</v>
      </c>
      <c r="F57" s="3">
        <v>5933.3432499999999</v>
      </c>
      <c r="G57" s="3">
        <f t="shared" si="1"/>
        <v>8.3500000000640284E-3</v>
      </c>
      <c r="H57" s="3">
        <v>1608.77835</v>
      </c>
      <c r="I57" s="3">
        <v>4324.5648999999994</v>
      </c>
      <c r="J57" s="3" t="s">
        <v>33</v>
      </c>
      <c r="K57" s="3" t="s">
        <v>35</v>
      </c>
      <c r="L57" s="4" t="s">
        <v>36</v>
      </c>
      <c r="N57" s="6"/>
      <c r="P57" s="6"/>
    </row>
    <row r="58" spans="1:16" ht="15.75" thickBot="1">
      <c r="A58" s="3" t="s">
        <v>34</v>
      </c>
      <c r="B58" s="3">
        <v>1575.6303</v>
      </c>
      <c r="C58" s="3">
        <v>4</v>
      </c>
      <c r="D58" s="3">
        <v>16</v>
      </c>
      <c r="E58" s="3">
        <f t="shared" si="0"/>
        <v>6298.4931999999999</v>
      </c>
      <c r="F58" s="3">
        <v>6298.4754499999999</v>
      </c>
      <c r="G58" s="3">
        <f t="shared" si="1"/>
        <v>1.7749999999978172E-2</v>
      </c>
      <c r="H58" s="3">
        <v>1608.77835</v>
      </c>
      <c r="I58" s="3">
        <v>4689.6970999999994</v>
      </c>
      <c r="J58" s="3" t="s">
        <v>40</v>
      </c>
      <c r="K58" s="3" t="s">
        <v>35</v>
      </c>
      <c r="L58" s="4" t="s">
        <v>36</v>
      </c>
      <c r="N58" s="6"/>
      <c r="P58" s="6"/>
    </row>
    <row r="59" spans="1:16" ht="15.75" thickBot="1">
      <c r="A59" s="3"/>
      <c r="B59" s="3"/>
      <c r="C59" s="3"/>
      <c r="D59" s="3"/>
      <c r="E59" s="3">
        <f t="shared" si="0"/>
        <v>0</v>
      </c>
      <c r="F59" s="3"/>
      <c r="G59" s="3">
        <f t="shared" si="1"/>
        <v>0</v>
      </c>
      <c r="H59" s="3"/>
      <c r="I59" s="3">
        <v>0</v>
      </c>
      <c r="J59" s="3"/>
      <c r="K59" s="3"/>
      <c r="L59" s="4" t="s">
        <v>36</v>
      </c>
      <c r="N59" s="6"/>
      <c r="P59" s="6"/>
    </row>
    <row r="60" spans="1:16" ht="15.75" thickBot="1">
      <c r="A60" s="3" t="s">
        <v>41</v>
      </c>
      <c r="B60" s="3">
        <v>1327.2904000000001</v>
      </c>
      <c r="C60" s="3">
        <v>3</v>
      </c>
      <c r="D60" s="3">
        <v>25</v>
      </c>
      <c r="E60" s="3">
        <f t="shared" si="0"/>
        <v>3978.8502000000003</v>
      </c>
      <c r="F60" s="3">
        <v>3978.8660100000002</v>
      </c>
      <c r="G60" s="3">
        <f t="shared" si="1"/>
        <v>-1.580999999987398E-2</v>
      </c>
      <c r="H60" s="7">
        <v>2356.2844100000002</v>
      </c>
      <c r="I60" s="3">
        <v>1622.5816</v>
      </c>
      <c r="J60" s="3" t="s">
        <v>42</v>
      </c>
      <c r="K60" s="3" t="s">
        <v>43</v>
      </c>
      <c r="L60" s="4" t="s">
        <v>36</v>
      </c>
      <c r="N60" s="6"/>
      <c r="P60" s="6"/>
    </row>
    <row r="61" spans="1:16" ht="15.75" thickBot="1">
      <c r="A61" s="3" t="s">
        <v>41</v>
      </c>
      <c r="B61" s="3">
        <v>1087.0026</v>
      </c>
      <c r="C61" s="3">
        <v>4</v>
      </c>
      <c r="D61" s="3">
        <v>25</v>
      </c>
      <c r="E61" s="3">
        <f t="shared" si="0"/>
        <v>4343.9823999999999</v>
      </c>
      <c r="F61" s="3">
        <v>4343.9982099999997</v>
      </c>
      <c r="G61" s="3">
        <f t="shared" si="1"/>
        <v>-1.580999999987398E-2</v>
      </c>
      <c r="H61" s="7">
        <v>2356.2844100000002</v>
      </c>
      <c r="I61" s="3">
        <v>1987.7137999999995</v>
      </c>
      <c r="J61" s="3" t="s">
        <v>18</v>
      </c>
      <c r="K61" s="3" t="s">
        <v>43</v>
      </c>
      <c r="L61" s="4" t="s">
        <v>36</v>
      </c>
      <c r="N61" s="6"/>
      <c r="P61" s="6"/>
    </row>
    <row r="62" spans="1:16" ht="15.75" thickBot="1">
      <c r="A62" s="3" t="s">
        <v>41</v>
      </c>
      <c r="B62" s="3">
        <v>1449.0034000000001</v>
      </c>
      <c r="C62" s="3">
        <v>3</v>
      </c>
      <c r="D62" s="3">
        <v>25</v>
      </c>
      <c r="E62" s="3">
        <f t="shared" si="0"/>
        <v>4343.9892000000009</v>
      </c>
      <c r="F62" s="3">
        <v>4343.9982099999997</v>
      </c>
      <c r="G62" s="3">
        <f t="shared" si="1"/>
        <v>-9.009999998852436E-3</v>
      </c>
      <c r="H62" s="7">
        <v>2356.2844100000002</v>
      </c>
      <c r="I62" s="3">
        <v>1987.7137999999995</v>
      </c>
      <c r="J62" s="3" t="s">
        <v>18</v>
      </c>
      <c r="K62" s="3" t="s">
        <v>43</v>
      </c>
      <c r="L62" s="4" t="s">
        <v>36</v>
      </c>
      <c r="N62" s="6"/>
      <c r="P62" s="6"/>
    </row>
    <row r="63" spans="1:16" ht="15.75" thickBot="1">
      <c r="A63" s="3" t="s">
        <v>41</v>
      </c>
      <c r="B63" s="3">
        <v>1178.2873500000001</v>
      </c>
      <c r="C63" s="3">
        <v>4</v>
      </c>
      <c r="D63" s="3">
        <v>25</v>
      </c>
      <c r="E63" s="3">
        <f t="shared" si="0"/>
        <v>4709.1214</v>
      </c>
      <c r="F63" s="3">
        <v>4709.1304099999998</v>
      </c>
      <c r="G63" s="3">
        <f t="shared" si="1"/>
        <v>-9.0099999997619307E-3</v>
      </c>
      <c r="H63" s="7">
        <v>2356.2844100000002</v>
      </c>
      <c r="I63" s="3">
        <v>2352.8459999999995</v>
      </c>
      <c r="J63" s="3" t="s">
        <v>37</v>
      </c>
      <c r="K63" s="3" t="s">
        <v>43</v>
      </c>
      <c r="L63" s="4" t="s">
        <v>36</v>
      </c>
      <c r="N63" s="6"/>
      <c r="P63" s="6"/>
    </row>
    <row r="64" spans="1:16" ht="15.75" thickBot="1">
      <c r="A64" s="3" t="s">
        <v>41</v>
      </c>
      <c r="B64" s="3">
        <v>1570.7121999999999</v>
      </c>
      <c r="C64" s="3">
        <v>3</v>
      </c>
      <c r="D64" s="3">
        <v>25</v>
      </c>
      <c r="E64" s="3">
        <f t="shared" si="0"/>
        <v>4709.1156000000001</v>
      </c>
      <c r="F64" s="3">
        <v>4709.1304099999998</v>
      </c>
      <c r="G64" s="3">
        <f t="shared" si="1"/>
        <v>-1.4809999999670254E-2</v>
      </c>
      <c r="H64" s="7">
        <v>2356.2844100000002</v>
      </c>
      <c r="I64" s="3">
        <v>2352.8459999999995</v>
      </c>
      <c r="J64" s="3" t="s">
        <v>37</v>
      </c>
      <c r="K64" s="3" t="s">
        <v>43</v>
      </c>
      <c r="L64" s="4" t="s">
        <v>36</v>
      </c>
      <c r="N64" s="6"/>
      <c r="P64" s="6"/>
    </row>
    <row r="65" spans="1:16" ht="15.75" thickBot="1">
      <c r="A65" s="3" t="s">
        <v>41</v>
      </c>
      <c r="B65" s="3">
        <v>1214.8016</v>
      </c>
      <c r="C65" s="3">
        <v>4</v>
      </c>
      <c r="D65" s="3">
        <v>25</v>
      </c>
      <c r="E65" s="3">
        <f t="shared" si="0"/>
        <v>4855.1783999999998</v>
      </c>
      <c r="F65" s="3">
        <v>4855.1883099999995</v>
      </c>
      <c r="G65" s="3">
        <f t="shared" si="1"/>
        <v>-9.9099999997633859E-3</v>
      </c>
      <c r="H65" s="7">
        <v>2356.2844100000002</v>
      </c>
      <c r="I65" s="3">
        <v>2498.9038999999993</v>
      </c>
      <c r="J65" s="3" t="s">
        <v>20</v>
      </c>
      <c r="K65" s="3" t="s">
        <v>43</v>
      </c>
      <c r="L65" s="4" t="s">
        <v>36</v>
      </c>
      <c r="N65" s="6"/>
      <c r="P65" s="6"/>
    </row>
    <row r="66" spans="1:16" ht="15.75" thickBot="1">
      <c r="A66" s="3" t="s">
        <v>41</v>
      </c>
      <c r="B66" s="3">
        <v>1619.3978</v>
      </c>
      <c r="C66" s="3">
        <v>3</v>
      </c>
      <c r="D66" s="3">
        <v>25</v>
      </c>
      <c r="E66" s="3">
        <f t="shared" ref="E66:E129" si="2">B66*C66-1.007*C66</f>
        <v>4855.1724000000004</v>
      </c>
      <c r="F66" s="3">
        <v>4855.1883099999995</v>
      </c>
      <c r="G66" s="3">
        <f t="shared" si="1"/>
        <v>-1.5909999999166757E-2</v>
      </c>
      <c r="H66" s="7">
        <v>2356.2844100000002</v>
      </c>
      <c r="I66" s="3">
        <v>2498.9038999999993</v>
      </c>
      <c r="J66" s="3" t="s">
        <v>20</v>
      </c>
      <c r="K66" s="3" t="s">
        <v>43</v>
      </c>
      <c r="L66" s="4" t="s">
        <v>36</v>
      </c>
      <c r="N66" s="6"/>
      <c r="P66" s="6"/>
    </row>
    <row r="67" spans="1:16" ht="15.75" thickBot="1">
      <c r="A67" s="3" t="s">
        <v>41</v>
      </c>
      <c r="B67" s="3">
        <v>1269.5691000000002</v>
      </c>
      <c r="C67" s="3">
        <v>4</v>
      </c>
      <c r="D67" s="3">
        <v>25</v>
      </c>
      <c r="E67" s="3">
        <f t="shared" si="2"/>
        <v>5074.2484000000004</v>
      </c>
      <c r="F67" s="3">
        <v>5074.2626099999998</v>
      </c>
      <c r="G67" s="3">
        <f t="shared" ref="G67:G130" si="3">E67-F67</f>
        <v>-1.4209999999366119E-2</v>
      </c>
      <c r="H67" s="7">
        <v>2356.2844100000002</v>
      </c>
      <c r="I67" s="3">
        <v>2717.9781999999996</v>
      </c>
      <c r="J67" s="3" t="s">
        <v>44</v>
      </c>
      <c r="K67" s="3" t="s">
        <v>43</v>
      </c>
      <c r="L67" s="4" t="s">
        <v>36</v>
      </c>
      <c r="N67" s="6"/>
      <c r="P67" s="6"/>
    </row>
    <row r="68" spans="1:16" ht="15.75" thickBot="1">
      <c r="A68" s="3" t="s">
        <v>41</v>
      </c>
      <c r="B68" s="3">
        <v>1692.4254000000001</v>
      </c>
      <c r="C68" s="3">
        <v>3</v>
      </c>
      <c r="D68" s="3">
        <v>25</v>
      </c>
      <c r="E68" s="3">
        <f t="shared" si="2"/>
        <v>5074.2552000000005</v>
      </c>
      <c r="F68" s="3">
        <v>5074.2626099999998</v>
      </c>
      <c r="G68" s="3">
        <f t="shared" si="3"/>
        <v>-7.4099999992540688E-3</v>
      </c>
      <c r="H68" s="7">
        <v>2356.2844100000002</v>
      </c>
      <c r="I68" s="3">
        <v>2717.9781999999996</v>
      </c>
      <c r="J68" s="3" t="s">
        <v>44</v>
      </c>
      <c r="K68" s="3" t="s">
        <v>43</v>
      </c>
      <c r="L68" s="4" t="s">
        <v>36</v>
      </c>
      <c r="N68" s="6"/>
      <c r="P68" s="6"/>
    </row>
    <row r="69" spans="1:16" ht="15.75" thickBot="1">
      <c r="A69" s="3" t="s">
        <v>41</v>
      </c>
      <c r="B69" s="3">
        <v>1306.0833</v>
      </c>
      <c r="C69" s="3">
        <v>4</v>
      </c>
      <c r="D69" s="3">
        <v>25</v>
      </c>
      <c r="E69" s="3">
        <f t="shared" si="2"/>
        <v>5220.3051999999998</v>
      </c>
      <c r="F69" s="3">
        <v>5220.3205099999996</v>
      </c>
      <c r="G69" s="3">
        <f t="shared" si="3"/>
        <v>-1.5309999999772117E-2</v>
      </c>
      <c r="H69" s="7">
        <v>2356.2844100000002</v>
      </c>
      <c r="I69" s="3">
        <v>2864.0360999999994</v>
      </c>
      <c r="J69" s="3" t="s">
        <v>22</v>
      </c>
      <c r="K69" s="3" t="s">
        <v>43</v>
      </c>
      <c r="L69" s="4" t="s">
        <v>36</v>
      </c>
      <c r="N69" s="6"/>
      <c r="P69" s="6"/>
    </row>
    <row r="70" spans="1:16" ht="15.75" thickBot="1">
      <c r="A70" s="3" t="s">
        <v>41</v>
      </c>
      <c r="B70" s="3">
        <v>1360.8510000000001</v>
      </c>
      <c r="C70" s="3">
        <v>4</v>
      </c>
      <c r="D70" s="3">
        <v>25</v>
      </c>
      <c r="E70" s="3">
        <f t="shared" si="2"/>
        <v>5439.3760000000002</v>
      </c>
      <c r="F70" s="3">
        <v>5439.3948099999998</v>
      </c>
      <c r="G70" s="3">
        <f t="shared" si="3"/>
        <v>-1.8809999999575666E-2</v>
      </c>
      <c r="H70" s="7">
        <v>2356.2844100000002</v>
      </c>
      <c r="I70" s="3">
        <v>3083.1103999999996</v>
      </c>
      <c r="J70" s="3" t="s">
        <v>38</v>
      </c>
      <c r="K70" s="3" t="s">
        <v>43</v>
      </c>
      <c r="L70" s="4" t="s">
        <v>36</v>
      </c>
      <c r="N70" s="6"/>
      <c r="P70" s="6"/>
    </row>
    <row r="71" spans="1:16" ht="15.75" thickBot="1">
      <c r="A71" s="3" t="s">
        <v>41</v>
      </c>
      <c r="B71" s="3">
        <v>1452.1357</v>
      </c>
      <c r="C71" s="3">
        <v>4</v>
      </c>
      <c r="D71" s="3">
        <v>25</v>
      </c>
      <c r="E71" s="3">
        <f t="shared" si="2"/>
        <v>5804.5147999999999</v>
      </c>
      <c r="F71" s="3">
        <v>5804.5270099999998</v>
      </c>
      <c r="G71" s="3">
        <f t="shared" si="3"/>
        <v>-1.220999999986816E-2</v>
      </c>
      <c r="H71" s="7">
        <v>2356.2844100000002</v>
      </c>
      <c r="I71" s="3">
        <v>3448.2425999999996</v>
      </c>
      <c r="J71" s="3" t="s">
        <v>45</v>
      </c>
      <c r="K71" s="3" t="s">
        <v>43</v>
      </c>
      <c r="L71" s="4" t="s">
        <v>36</v>
      </c>
      <c r="N71" s="6"/>
      <c r="P71" s="6"/>
    </row>
    <row r="72" spans="1:16" ht="15.75" thickBot="1">
      <c r="A72" s="3" t="s">
        <v>41</v>
      </c>
      <c r="B72" s="3">
        <v>1543.4204</v>
      </c>
      <c r="C72" s="3">
        <v>4</v>
      </c>
      <c r="D72" s="3">
        <v>25</v>
      </c>
      <c r="E72" s="3">
        <f t="shared" si="2"/>
        <v>6169.6535999999996</v>
      </c>
      <c r="F72" s="3">
        <v>6169.6592099999998</v>
      </c>
      <c r="G72" s="3">
        <f t="shared" si="3"/>
        <v>-5.6100000001606531E-3</v>
      </c>
      <c r="H72" s="7">
        <v>2356.2844100000002</v>
      </c>
      <c r="I72" s="3">
        <v>3813.3747999999996</v>
      </c>
      <c r="J72" s="3" t="s">
        <v>39</v>
      </c>
      <c r="K72" s="3" t="s">
        <v>43</v>
      </c>
      <c r="L72" s="4" t="s">
        <v>36</v>
      </c>
      <c r="N72" s="6"/>
      <c r="P72" s="6"/>
    </row>
    <row r="73" spans="1:16" ht="15.75" thickBot="1">
      <c r="A73" s="3" t="s">
        <v>46</v>
      </c>
      <c r="B73" s="3">
        <f>(E74+4)/4</f>
        <v>893.38532499999997</v>
      </c>
      <c r="C73" s="3">
        <v>4</v>
      </c>
      <c r="D73" s="3">
        <v>9</v>
      </c>
      <c r="E73" s="3">
        <f t="shared" si="2"/>
        <v>3569.5133000000001</v>
      </c>
      <c r="F73" s="3">
        <v>3569.5130899999999</v>
      </c>
      <c r="G73" s="3">
        <f t="shared" si="3"/>
        <v>2.1000000015192199E-4</v>
      </c>
      <c r="H73" s="8">
        <v>1435.7413899999999</v>
      </c>
      <c r="I73" s="3">
        <v>2133.7717000000002</v>
      </c>
      <c r="J73" s="3" t="s">
        <v>17</v>
      </c>
      <c r="K73" s="3" t="s">
        <v>47</v>
      </c>
      <c r="L73" s="4" t="s">
        <v>36</v>
      </c>
      <c r="N73" s="6"/>
      <c r="P73" s="6"/>
    </row>
    <row r="74" spans="1:16" ht="15.75" thickBot="1">
      <c r="A74" s="3" t="s">
        <v>46</v>
      </c>
      <c r="B74" s="3">
        <v>1190.8541</v>
      </c>
      <c r="C74" s="3">
        <v>3</v>
      </c>
      <c r="D74" s="3">
        <v>9</v>
      </c>
      <c r="E74" s="3">
        <f t="shared" si="2"/>
        <v>3569.5412999999999</v>
      </c>
      <c r="F74" s="3">
        <v>3569.5130899999999</v>
      </c>
      <c r="G74" s="3">
        <f t="shared" si="3"/>
        <v>2.8209999999944557E-2</v>
      </c>
      <c r="H74" s="8">
        <v>1435.7413899999999</v>
      </c>
      <c r="I74" s="3">
        <v>2133.7717000000002</v>
      </c>
      <c r="J74" s="3" t="s">
        <v>17</v>
      </c>
      <c r="K74" s="3" t="s">
        <v>47</v>
      </c>
      <c r="L74" s="4" t="s">
        <v>36</v>
      </c>
      <c r="N74" s="6"/>
      <c r="P74" s="6"/>
    </row>
    <row r="75" spans="1:16" ht="15.75" thickBot="1">
      <c r="A75" s="3" t="s">
        <v>46</v>
      </c>
      <c r="B75" s="3">
        <v>1239.5397999999968</v>
      </c>
      <c r="C75" s="3">
        <v>3</v>
      </c>
      <c r="D75" s="3">
        <v>9</v>
      </c>
      <c r="E75" s="3">
        <f t="shared" si="2"/>
        <v>3715.5983999999903</v>
      </c>
      <c r="F75" s="3">
        <v>3715.5709900000002</v>
      </c>
      <c r="G75" s="3">
        <f t="shared" si="3"/>
        <v>2.7409999990140932E-2</v>
      </c>
      <c r="H75" s="8">
        <v>1435.7413899999999</v>
      </c>
      <c r="I75" s="3">
        <v>2279.8296</v>
      </c>
      <c r="J75" s="3" t="s">
        <v>19</v>
      </c>
      <c r="K75" s="3" t="s">
        <v>47</v>
      </c>
      <c r="L75" s="4" t="s">
        <v>36</v>
      </c>
      <c r="N75" s="6"/>
      <c r="P75" s="6"/>
    </row>
    <row r="76" spans="1:16" ht="15.75" thickBot="1">
      <c r="A76" s="3" t="s">
        <v>46</v>
      </c>
      <c r="B76" s="3">
        <v>984.67904999999996</v>
      </c>
      <c r="C76" s="3">
        <v>4</v>
      </c>
      <c r="D76" s="3">
        <v>9</v>
      </c>
      <c r="E76" s="3">
        <f t="shared" si="2"/>
        <v>3934.6882000000001</v>
      </c>
      <c r="F76" s="3">
        <v>3934.6452899999995</v>
      </c>
      <c r="G76" s="3">
        <f t="shared" si="3"/>
        <v>4.2910000000574655E-2</v>
      </c>
      <c r="H76" s="8">
        <v>1435.7413899999999</v>
      </c>
      <c r="I76" s="3">
        <v>2498.9038999999993</v>
      </c>
      <c r="J76" s="3" t="s">
        <v>20</v>
      </c>
      <c r="K76" s="3" t="s">
        <v>47</v>
      </c>
      <c r="L76" s="4" t="s">
        <v>36</v>
      </c>
      <c r="N76" s="6"/>
      <c r="P76" s="6"/>
    </row>
    <row r="77" spans="1:16" ht="15.75" thickBot="1">
      <c r="A77" s="3" t="s">
        <v>46</v>
      </c>
      <c r="B77" s="3">
        <f>1312.557</f>
        <v>1312.557</v>
      </c>
      <c r="C77" s="3">
        <v>3</v>
      </c>
      <c r="D77" s="3">
        <v>9</v>
      </c>
      <c r="E77" s="3">
        <f t="shared" si="2"/>
        <v>3934.65</v>
      </c>
      <c r="F77" s="3">
        <v>3934.6452899999995</v>
      </c>
      <c r="G77" s="3">
        <f t="shared" si="3"/>
        <v>4.7100000006139453E-3</v>
      </c>
      <c r="H77" s="8">
        <v>1435.7413899999999</v>
      </c>
      <c r="I77" s="3">
        <v>2498.9038999999993</v>
      </c>
      <c r="J77" s="3" t="s">
        <v>20</v>
      </c>
      <c r="K77" s="3" t="s">
        <v>47</v>
      </c>
      <c r="L77" s="4" t="s">
        <v>36</v>
      </c>
      <c r="N77" s="6"/>
      <c r="P77" s="6"/>
    </row>
    <row r="78" spans="1:16" ht="15.75" thickBot="1">
      <c r="A78" s="3" t="s">
        <v>46</v>
      </c>
      <c r="B78" s="3">
        <v>1361.2426</v>
      </c>
      <c r="C78" s="3">
        <v>3</v>
      </c>
      <c r="D78" s="3">
        <v>9</v>
      </c>
      <c r="E78" s="3">
        <f t="shared" si="2"/>
        <v>4080.7067999999999</v>
      </c>
      <c r="F78" s="3">
        <v>4080.7031899999997</v>
      </c>
      <c r="G78" s="3">
        <f t="shared" si="3"/>
        <v>3.6100000002079469E-3</v>
      </c>
      <c r="H78" s="8">
        <v>1435.7413899999999</v>
      </c>
      <c r="I78" s="3">
        <v>2644.9618</v>
      </c>
      <c r="J78" s="3" t="s">
        <v>21</v>
      </c>
      <c r="K78" s="3" t="s">
        <v>47</v>
      </c>
      <c r="L78" s="4" t="s">
        <v>36</v>
      </c>
      <c r="N78" s="6"/>
      <c r="P78" s="6"/>
    </row>
    <row r="79" spans="1:16" ht="15.75" thickBot="1">
      <c r="A79" s="3" t="s">
        <v>46</v>
      </c>
      <c r="B79" s="3">
        <v>1263.8713</v>
      </c>
      <c r="C79" s="3">
        <v>3</v>
      </c>
      <c r="D79" s="3">
        <v>9</v>
      </c>
      <c r="E79" s="3">
        <f t="shared" si="2"/>
        <v>3788.5929000000001</v>
      </c>
      <c r="F79" s="3">
        <v>3788.5873899999997</v>
      </c>
      <c r="G79" s="3">
        <f t="shared" si="3"/>
        <v>5.5100000004131289E-3</v>
      </c>
      <c r="H79" s="8">
        <v>1435.7413899999999</v>
      </c>
      <c r="I79" s="3">
        <v>2352.8459999999995</v>
      </c>
      <c r="J79" s="3" t="s">
        <v>37</v>
      </c>
      <c r="K79" s="3" t="s">
        <v>47</v>
      </c>
      <c r="L79" s="4" t="s">
        <v>36</v>
      </c>
      <c r="N79" s="6"/>
      <c r="P79" s="6"/>
    </row>
    <row r="80" spans="1:16" ht="15.75" thickBot="1">
      <c r="A80" s="3" t="s">
        <v>46</v>
      </c>
      <c r="B80" s="3">
        <v>1434.2665</v>
      </c>
      <c r="C80" s="3">
        <v>3</v>
      </c>
      <c r="D80" s="3">
        <v>9</v>
      </c>
      <c r="E80" s="3">
        <f t="shared" si="2"/>
        <v>4299.7785000000003</v>
      </c>
      <c r="F80" s="3">
        <v>4299.7774899999995</v>
      </c>
      <c r="G80" s="3">
        <f t="shared" si="3"/>
        <v>1.0100000008606003E-3</v>
      </c>
      <c r="H80" s="8">
        <v>1435.7413899999999</v>
      </c>
      <c r="I80" s="3">
        <v>2864.0360999999994</v>
      </c>
      <c r="J80" s="3" t="s">
        <v>22</v>
      </c>
      <c r="K80" s="3" t="s">
        <v>47</v>
      </c>
      <c r="L80" s="4" t="s">
        <v>36</v>
      </c>
      <c r="N80" s="6"/>
      <c r="P80" s="6"/>
    </row>
    <row r="81" spans="1:16" ht="15.75" thickBot="1">
      <c r="A81" s="3" t="s">
        <v>46</v>
      </c>
      <c r="B81" s="3">
        <v>1482.9456</v>
      </c>
      <c r="C81" s="3">
        <v>3</v>
      </c>
      <c r="D81" s="3">
        <v>9</v>
      </c>
      <c r="E81" s="3">
        <f t="shared" si="2"/>
        <v>4445.8158000000003</v>
      </c>
      <c r="F81" s="3">
        <v>4445.8353900000002</v>
      </c>
      <c r="G81" s="3">
        <f t="shared" si="3"/>
        <v>-1.9589999999880092E-2</v>
      </c>
      <c r="H81" s="8">
        <v>1435.7413899999999</v>
      </c>
      <c r="I81" s="3">
        <v>3010.0940000000001</v>
      </c>
      <c r="J81" s="3" t="s">
        <v>23</v>
      </c>
      <c r="K81" s="3" t="s">
        <v>47</v>
      </c>
      <c r="L81" s="4" t="s">
        <v>36</v>
      </c>
      <c r="N81" s="6"/>
      <c r="P81" s="6"/>
    </row>
    <row r="82" spans="1:16" ht="15.75" thickBot="1">
      <c r="A82" s="3" t="s">
        <v>46</v>
      </c>
      <c r="B82" s="3">
        <v>1167.2363</v>
      </c>
      <c r="C82" s="3">
        <v>4</v>
      </c>
      <c r="D82" s="3">
        <v>9</v>
      </c>
      <c r="E82" s="3">
        <f t="shared" si="2"/>
        <v>4664.9171999999999</v>
      </c>
      <c r="F82" s="3">
        <v>4664.9096899999995</v>
      </c>
      <c r="G82" s="3">
        <f t="shared" si="3"/>
        <v>7.5100000003658351E-3</v>
      </c>
      <c r="H82" s="8">
        <v>1435.7413899999999</v>
      </c>
      <c r="I82" s="3">
        <v>3229.1682999999994</v>
      </c>
      <c r="J82" s="3" t="s">
        <v>24</v>
      </c>
      <c r="K82" s="3" t="s">
        <v>47</v>
      </c>
      <c r="L82" s="4" t="s">
        <v>36</v>
      </c>
      <c r="N82" s="6"/>
      <c r="P82" s="6"/>
    </row>
    <row r="83" spans="1:16" ht="15.75" thickBot="1">
      <c r="A83" s="3" t="s">
        <v>46</v>
      </c>
      <c r="B83" s="3">
        <v>1555.9817</v>
      </c>
      <c r="C83" s="3">
        <v>3</v>
      </c>
      <c r="D83" s="3">
        <v>9</v>
      </c>
      <c r="E83" s="3">
        <f t="shared" si="2"/>
        <v>4664.9241000000002</v>
      </c>
      <c r="F83" s="3">
        <v>4664.9096899999995</v>
      </c>
      <c r="G83" s="3">
        <f t="shared" si="3"/>
        <v>1.4410000000680157E-2</v>
      </c>
      <c r="H83" s="8">
        <v>1435.7413899999999</v>
      </c>
      <c r="I83" s="3">
        <v>3229.1682999999994</v>
      </c>
      <c r="J83" s="3" t="s">
        <v>24</v>
      </c>
      <c r="K83" s="3" t="s">
        <v>47</v>
      </c>
      <c r="L83" s="4" t="s">
        <v>36</v>
      </c>
      <c r="N83" s="6"/>
      <c r="P83" s="6"/>
    </row>
    <row r="84" spans="1:16" ht="15.75" thickBot="1">
      <c r="A84" s="3" t="s">
        <v>46</v>
      </c>
      <c r="B84" s="3">
        <v>1203.7505000000001</v>
      </c>
      <c r="C84" s="3">
        <v>4</v>
      </c>
      <c r="D84" s="3">
        <v>9</v>
      </c>
      <c r="E84" s="3">
        <f t="shared" si="2"/>
        <v>4810.9740000000002</v>
      </c>
      <c r="F84" s="3">
        <v>4810.9675900000002</v>
      </c>
      <c r="G84" s="3">
        <f t="shared" si="3"/>
        <v>6.4099999999598367E-3</v>
      </c>
      <c r="H84" s="8">
        <v>1435.7413899999999</v>
      </c>
      <c r="I84" s="3">
        <v>3375.2262000000001</v>
      </c>
      <c r="J84" s="3" t="s">
        <v>25</v>
      </c>
      <c r="K84" s="3" t="s">
        <v>47</v>
      </c>
      <c r="L84" s="4" t="s">
        <v>36</v>
      </c>
      <c r="N84" s="6"/>
      <c r="P84" s="6"/>
    </row>
    <row r="85" spans="1:16" ht="15.75" thickBot="1">
      <c r="A85" s="3" t="s">
        <v>46</v>
      </c>
      <c r="B85" s="3">
        <v>1604.6674</v>
      </c>
      <c r="C85" s="3">
        <v>3</v>
      </c>
      <c r="D85" s="3">
        <v>9</v>
      </c>
      <c r="E85" s="3">
        <f t="shared" si="2"/>
        <v>4810.9812000000002</v>
      </c>
      <c r="F85" s="3">
        <v>4810.9675900000002</v>
      </c>
      <c r="G85" s="3">
        <f t="shared" si="3"/>
        <v>1.3609999999971478E-2</v>
      </c>
      <c r="H85" s="8">
        <v>1435.7413899999999</v>
      </c>
      <c r="I85" s="3">
        <v>3375.2262000000001</v>
      </c>
      <c r="J85" s="3" t="s">
        <v>25</v>
      </c>
      <c r="K85" s="3" t="s">
        <v>47</v>
      </c>
      <c r="L85" s="4" t="s">
        <v>36</v>
      </c>
      <c r="N85" s="6"/>
      <c r="P85" s="6"/>
    </row>
    <row r="86" spans="1:16" ht="15.75" thickBot="1">
      <c r="A86" s="3" t="s">
        <v>46</v>
      </c>
      <c r="B86" s="3">
        <v>1507.2936999999999</v>
      </c>
      <c r="C86" s="3">
        <v>3</v>
      </c>
      <c r="D86" s="3">
        <v>9</v>
      </c>
      <c r="E86" s="3">
        <f t="shared" si="2"/>
        <v>4518.8600999999999</v>
      </c>
      <c r="F86" s="3">
        <v>4518.8517899999997</v>
      </c>
      <c r="G86" s="3">
        <f t="shared" si="3"/>
        <v>8.3100000001650187E-3</v>
      </c>
      <c r="H86" s="8">
        <v>1435.7413899999999</v>
      </c>
      <c r="I86" s="3">
        <v>3083.1103999999996</v>
      </c>
      <c r="J86" s="3" t="s">
        <v>38</v>
      </c>
      <c r="K86" s="3" t="s">
        <v>47</v>
      </c>
      <c r="L86" s="4" t="s">
        <v>36</v>
      </c>
      <c r="M86" s="9"/>
      <c r="N86" s="6"/>
      <c r="O86" s="9"/>
      <c r="P86" s="6"/>
    </row>
    <row r="87" spans="1:16" ht="15.75" thickBot="1">
      <c r="A87" s="3" t="s">
        <v>46</v>
      </c>
      <c r="B87" s="3">
        <v>1258.5242000000001</v>
      </c>
      <c r="C87" s="3">
        <v>4</v>
      </c>
      <c r="D87" s="3">
        <v>9</v>
      </c>
      <c r="E87" s="3">
        <f t="shared" si="2"/>
        <v>5030.0688</v>
      </c>
      <c r="F87" s="3">
        <v>5030.0418900000004</v>
      </c>
      <c r="G87" s="3">
        <f t="shared" si="3"/>
        <v>2.6909999999588763E-2</v>
      </c>
      <c r="H87" s="8">
        <v>1435.7413899999999</v>
      </c>
      <c r="I87" s="3">
        <v>3594.3005000000003</v>
      </c>
      <c r="J87" s="3" t="s">
        <v>26</v>
      </c>
      <c r="K87" s="3" t="s">
        <v>47</v>
      </c>
      <c r="L87" s="4" t="s">
        <v>36</v>
      </c>
      <c r="M87" s="9"/>
      <c r="N87" s="6"/>
      <c r="O87" s="9"/>
      <c r="P87" s="6"/>
    </row>
    <row r="88" spans="1:16" ht="15.75" thickBot="1">
      <c r="A88" s="3" t="s">
        <v>46</v>
      </c>
      <c r="B88" s="3">
        <v>1677.6989000000001</v>
      </c>
      <c r="C88" s="3">
        <v>3</v>
      </c>
      <c r="D88" s="3">
        <v>9</v>
      </c>
      <c r="E88" s="3">
        <f t="shared" si="2"/>
        <v>5030.0757000000003</v>
      </c>
      <c r="F88" s="3">
        <v>5030.0418900000004</v>
      </c>
      <c r="G88" s="3">
        <f t="shared" si="3"/>
        <v>3.3809999999903084E-2</v>
      </c>
      <c r="H88" s="8">
        <v>1435.7413899999999</v>
      </c>
      <c r="I88" s="3">
        <v>3594.3005000000003</v>
      </c>
      <c r="J88" s="3" t="s">
        <v>26</v>
      </c>
      <c r="K88" s="3" t="s">
        <v>47</v>
      </c>
      <c r="L88" s="4" t="s">
        <v>36</v>
      </c>
      <c r="M88" s="9"/>
      <c r="N88" s="6"/>
      <c r="O88" s="9"/>
      <c r="P88" s="6"/>
    </row>
    <row r="89" spans="1:16" ht="15.75" thickBot="1">
      <c r="A89" s="3" t="s">
        <v>46</v>
      </c>
      <c r="B89" s="3">
        <v>1295.03845</v>
      </c>
      <c r="C89" s="3">
        <v>4</v>
      </c>
      <c r="D89" s="3">
        <v>9</v>
      </c>
      <c r="E89" s="3">
        <f t="shared" si="2"/>
        <v>5176.1257999999998</v>
      </c>
      <c r="F89" s="3">
        <v>5176.0997900000002</v>
      </c>
      <c r="G89" s="3">
        <f t="shared" si="3"/>
        <v>2.6009999999587308E-2</v>
      </c>
      <c r="H89" s="8">
        <v>1435.7413899999999</v>
      </c>
      <c r="I89" s="3">
        <v>3740.3584000000001</v>
      </c>
      <c r="J89" s="3" t="s">
        <v>27</v>
      </c>
      <c r="K89" s="3" t="s">
        <v>47</v>
      </c>
      <c r="L89" s="4" t="s">
        <v>36</v>
      </c>
      <c r="M89" s="9"/>
      <c r="N89" s="6"/>
      <c r="O89" s="9"/>
      <c r="P89" s="6"/>
    </row>
    <row r="90" spans="1:16" ht="15.75" thickBot="1">
      <c r="A90" s="3" t="s">
        <v>46</v>
      </c>
      <c r="B90" s="3">
        <v>1386.3177000000001</v>
      </c>
      <c r="C90" s="3">
        <v>4</v>
      </c>
      <c r="D90" s="3">
        <v>9</v>
      </c>
      <c r="E90" s="3">
        <f t="shared" si="2"/>
        <v>5541.2428</v>
      </c>
      <c r="F90" s="3">
        <v>5541.2319899999984</v>
      </c>
      <c r="G90" s="3">
        <f t="shared" si="3"/>
        <v>1.081000000158383E-2</v>
      </c>
      <c r="H90" s="8">
        <v>1435.7413899999999</v>
      </c>
      <c r="I90" s="3">
        <v>4105.4905999999983</v>
      </c>
      <c r="J90" s="3" t="s">
        <v>32</v>
      </c>
      <c r="K90" s="3" t="s">
        <v>47</v>
      </c>
      <c r="L90" s="4" t="s">
        <v>36</v>
      </c>
      <c r="M90" s="9"/>
      <c r="N90" s="6"/>
      <c r="O90" s="9"/>
      <c r="P90" s="6"/>
    </row>
    <row r="91" spans="1:16" ht="15.75" thickBot="1">
      <c r="A91" s="3" t="s">
        <v>46</v>
      </c>
      <c r="B91" s="3">
        <v>1349.8107</v>
      </c>
      <c r="C91" s="3">
        <v>4</v>
      </c>
      <c r="D91" s="3">
        <v>9</v>
      </c>
      <c r="E91" s="3">
        <f t="shared" si="2"/>
        <v>5395.2147999999997</v>
      </c>
      <c r="F91" s="3">
        <v>5395.1740899999986</v>
      </c>
      <c r="G91" s="3">
        <f t="shared" si="3"/>
        <v>4.07100000011269E-2</v>
      </c>
      <c r="H91" s="8">
        <v>1435.7413899999999</v>
      </c>
      <c r="I91" s="3">
        <v>3959.4326999999985</v>
      </c>
      <c r="J91" s="3" t="s">
        <v>28</v>
      </c>
      <c r="K91" s="3" t="s">
        <v>47</v>
      </c>
      <c r="L91" s="4" t="s">
        <v>36</v>
      </c>
      <c r="M91" s="9"/>
      <c r="N91" s="6"/>
      <c r="O91" s="9"/>
      <c r="P91" s="6"/>
    </row>
    <row r="92" spans="1:16" ht="15.75" thickBot="1">
      <c r="A92" s="3" t="s">
        <v>46</v>
      </c>
      <c r="B92" s="3">
        <v>1441.0932</v>
      </c>
      <c r="C92" s="3">
        <v>4</v>
      </c>
      <c r="D92" s="3">
        <v>9</v>
      </c>
      <c r="E92" s="3">
        <f t="shared" si="2"/>
        <v>5760.3447999999999</v>
      </c>
      <c r="F92" s="3">
        <v>5760.3062900000004</v>
      </c>
      <c r="G92" s="3">
        <f t="shared" si="3"/>
        <v>3.8509999999405409E-2</v>
      </c>
      <c r="H92" s="8">
        <v>1435.7413899999999</v>
      </c>
      <c r="I92" s="3">
        <v>4324.5649000000003</v>
      </c>
      <c r="J92" s="3" t="s">
        <v>48</v>
      </c>
      <c r="K92" s="3" t="s">
        <v>47</v>
      </c>
      <c r="L92" s="4" t="s">
        <v>36</v>
      </c>
      <c r="M92" s="9"/>
      <c r="N92" s="6"/>
      <c r="O92" s="9"/>
      <c r="P92" s="6"/>
    </row>
    <row r="93" spans="1:16" ht="15.75" thickBot="1">
      <c r="A93" s="3" t="s">
        <v>46</v>
      </c>
      <c r="B93" s="3">
        <v>1532.3757000000001</v>
      </c>
      <c r="C93" s="3">
        <v>4</v>
      </c>
      <c r="D93" s="3">
        <v>9</v>
      </c>
      <c r="E93" s="3">
        <f t="shared" si="2"/>
        <v>6125.4748</v>
      </c>
      <c r="F93" s="3">
        <v>6125.4384899999986</v>
      </c>
      <c r="G93" s="3">
        <f t="shared" si="3"/>
        <v>3.6310000001321896E-2</v>
      </c>
      <c r="H93" s="8">
        <v>1435.7413899999999</v>
      </c>
      <c r="I93" s="3">
        <v>4689.6970999999985</v>
      </c>
      <c r="J93" s="3" t="s">
        <v>49</v>
      </c>
      <c r="K93" s="3" t="s">
        <v>47</v>
      </c>
      <c r="L93" s="4" t="s">
        <v>36</v>
      </c>
      <c r="M93" s="9"/>
      <c r="N93" s="6"/>
      <c r="O93" s="9"/>
      <c r="P93" s="6"/>
    </row>
    <row r="94" spans="1:16" ht="15.75" thickBot="1">
      <c r="A94" s="3" t="s">
        <v>46</v>
      </c>
      <c r="B94" s="3">
        <v>1568.8889999999999</v>
      </c>
      <c r="C94" s="3">
        <v>4</v>
      </c>
      <c r="D94" s="3">
        <v>9</v>
      </c>
      <c r="E94" s="3">
        <f t="shared" si="2"/>
        <v>6271.5279999999993</v>
      </c>
      <c r="F94" s="3">
        <v>6271.4963899999984</v>
      </c>
      <c r="G94" s="3">
        <f t="shared" si="3"/>
        <v>3.1610000000910077E-2</v>
      </c>
      <c r="H94" s="8">
        <v>1435.7413899999999</v>
      </c>
      <c r="I94" s="3">
        <v>4835.7549999999983</v>
      </c>
      <c r="J94" s="3" t="s">
        <v>50</v>
      </c>
      <c r="K94" s="3" t="s">
        <v>47</v>
      </c>
      <c r="L94" s="4" t="s">
        <v>36</v>
      </c>
      <c r="M94" s="9"/>
      <c r="N94" s="6"/>
      <c r="O94" s="9"/>
      <c r="P94" s="6"/>
    </row>
    <row r="95" spans="1:16" ht="15.75" thickBot="1">
      <c r="A95" s="3" t="s">
        <v>51</v>
      </c>
      <c r="B95" s="3">
        <v>1249.53</v>
      </c>
      <c r="C95" s="3">
        <v>2</v>
      </c>
      <c r="D95" s="3">
        <v>5.2</v>
      </c>
      <c r="E95" s="3">
        <f t="shared" si="2"/>
        <v>2497.0459999999998</v>
      </c>
      <c r="F95" s="3">
        <v>2497.0575699999999</v>
      </c>
      <c r="G95" s="3">
        <f t="shared" si="3"/>
        <v>-1.1570000000119762E-2</v>
      </c>
      <c r="H95" s="3">
        <v>874.47596999999996</v>
      </c>
      <c r="I95" s="3">
        <v>1622.5816</v>
      </c>
      <c r="J95" s="3" t="s">
        <v>42</v>
      </c>
      <c r="K95" s="3" t="s">
        <v>52</v>
      </c>
      <c r="L95" s="4" t="s">
        <v>53</v>
      </c>
      <c r="M95" s="9"/>
      <c r="N95" s="6"/>
      <c r="O95" s="9"/>
      <c r="P95" s="6"/>
    </row>
    <row r="96" spans="1:16" ht="15.75" thickBot="1">
      <c r="A96" s="3" t="s">
        <v>51</v>
      </c>
      <c r="B96" s="3">
        <v>1432.0868499999999</v>
      </c>
      <c r="C96" s="3">
        <v>2</v>
      </c>
      <c r="D96" s="3">
        <v>5.2</v>
      </c>
      <c r="E96" s="3">
        <f t="shared" si="2"/>
        <v>2862.1596999999997</v>
      </c>
      <c r="F96" s="3">
        <v>2862.18977</v>
      </c>
      <c r="G96" s="3">
        <f t="shared" si="3"/>
        <v>-3.0070000000250729E-2</v>
      </c>
      <c r="H96" s="3">
        <v>874.47596999999996</v>
      </c>
      <c r="I96" s="3">
        <v>1987.7138</v>
      </c>
      <c r="J96" s="3" t="s">
        <v>18</v>
      </c>
      <c r="K96" s="3" t="s">
        <v>52</v>
      </c>
      <c r="L96" s="4" t="s">
        <v>53</v>
      </c>
      <c r="M96" s="9"/>
      <c r="N96" s="6"/>
      <c r="O96" s="9"/>
      <c r="P96" s="6"/>
    </row>
    <row r="97" spans="1:16" ht="15.75" thickBot="1">
      <c r="A97" s="3" t="s">
        <v>51</v>
      </c>
      <c r="B97" s="10">
        <v>955.05790000000002</v>
      </c>
      <c r="C97" s="3">
        <v>3</v>
      </c>
      <c r="D97" s="3">
        <v>5.2</v>
      </c>
      <c r="E97" s="3">
        <f t="shared" si="2"/>
        <v>2862.1527000000001</v>
      </c>
      <c r="F97" s="3">
        <v>2862.18977</v>
      </c>
      <c r="G97" s="3">
        <f t="shared" si="3"/>
        <v>-3.7069999999857828E-2</v>
      </c>
      <c r="H97" s="3">
        <v>874.47596999999996</v>
      </c>
      <c r="I97" s="3">
        <v>1987.7138</v>
      </c>
      <c r="J97" s="3" t="s">
        <v>18</v>
      </c>
      <c r="K97" s="3" t="s">
        <v>52</v>
      </c>
      <c r="L97" s="4" t="s">
        <v>53</v>
      </c>
      <c r="M97" s="9"/>
      <c r="N97" s="6"/>
      <c r="O97" s="9"/>
      <c r="P97" s="6"/>
    </row>
    <row r="98" spans="1:16" ht="15.75" thickBot="1">
      <c r="A98" s="3" t="s">
        <v>51</v>
      </c>
      <c r="B98" s="3">
        <v>1076.7709</v>
      </c>
      <c r="C98" s="3">
        <v>3</v>
      </c>
      <c r="D98" s="3">
        <v>5.2</v>
      </c>
      <c r="E98" s="3">
        <f t="shared" si="2"/>
        <v>3227.2916999999998</v>
      </c>
      <c r="F98" s="3">
        <v>3227.32197</v>
      </c>
      <c r="G98" s="3">
        <f t="shared" si="3"/>
        <v>-3.0270000000200525E-2</v>
      </c>
      <c r="H98" s="3">
        <v>874.47596999999996</v>
      </c>
      <c r="I98" s="3">
        <v>2352.846</v>
      </c>
      <c r="J98" s="3" t="s">
        <v>37</v>
      </c>
      <c r="K98" s="3" t="s">
        <v>52</v>
      </c>
      <c r="L98" s="4" t="s">
        <v>53</v>
      </c>
      <c r="M98" s="9"/>
      <c r="N98" s="6"/>
      <c r="O98" s="9"/>
      <c r="P98" s="6"/>
    </row>
    <row r="99" spans="1:16" ht="15.75" thickBot="1">
      <c r="A99" s="3" t="s">
        <v>51</v>
      </c>
      <c r="B99" s="10">
        <v>1614.65635</v>
      </c>
      <c r="C99" s="3">
        <v>2</v>
      </c>
      <c r="D99" s="3">
        <v>5.2</v>
      </c>
      <c r="E99" s="3">
        <f t="shared" si="2"/>
        <v>3227.2986999999998</v>
      </c>
      <c r="F99" s="3">
        <v>3227.32197</v>
      </c>
      <c r="G99" s="3">
        <f t="shared" si="3"/>
        <v>-2.327000000013868E-2</v>
      </c>
      <c r="H99" s="3">
        <v>874.47596999999996</v>
      </c>
      <c r="I99" s="3">
        <v>2352.846</v>
      </c>
      <c r="J99" s="3" t="s">
        <v>37</v>
      </c>
      <c r="K99" s="3" t="s">
        <v>52</v>
      </c>
      <c r="L99" s="4" t="s">
        <v>53</v>
      </c>
      <c r="M99" s="9"/>
      <c r="N99" s="6"/>
      <c r="O99" s="9"/>
      <c r="P99" s="6"/>
    </row>
    <row r="100" spans="1:16" ht="15.75" thickBot="1">
      <c r="A100" s="3" t="s">
        <v>51</v>
      </c>
      <c r="B100" s="3">
        <v>1125.4565</v>
      </c>
      <c r="C100" s="3">
        <v>3</v>
      </c>
      <c r="D100" s="3">
        <v>5.2</v>
      </c>
      <c r="E100" s="3">
        <f t="shared" si="2"/>
        <v>3373.3484999999996</v>
      </c>
      <c r="F100" s="3">
        <v>3373.3798699999998</v>
      </c>
      <c r="G100" s="3">
        <f t="shared" si="3"/>
        <v>-3.1370000000151776E-2</v>
      </c>
      <c r="H100" s="3">
        <v>874.47596999999996</v>
      </c>
      <c r="I100" s="3">
        <v>2498.9038999999998</v>
      </c>
      <c r="J100" s="3" t="s">
        <v>20</v>
      </c>
      <c r="K100" s="3" t="s">
        <v>52</v>
      </c>
      <c r="L100" s="4" t="s">
        <v>53</v>
      </c>
      <c r="M100" s="9"/>
      <c r="N100" s="6"/>
      <c r="O100" s="9"/>
      <c r="P100" s="6"/>
    </row>
    <row r="101" spans="1:16" ht="15.75" thickBot="1">
      <c r="A101" s="3" t="s">
        <v>51</v>
      </c>
      <c r="B101" s="3">
        <v>1198.4838999999999</v>
      </c>
      <c r="C101" s="3">
        <v>3</v>
      </c>
      <c r="D101" s="3">
        <v>5.2</v>
      </c>
      <c r="E101" s="3">
        <f t="shared" si="2"/>
        <v>3592.4306999999994</v>
      </c>
      <c r="F101" s="3">
        <v>3592.4541699999995</v>
      </c>
      <c r="G101" s="3">
        <f t="shared" si="3"/>
        <v>-2.3470000000088476E-2</v>
      </c>
      <c r="H101" s="3">
        <v>874.47596999999996</v>
      </c>
      <c r="I101" s="3">
        <v>2717.9781999999996</v>
      </c>
      <c r="J101" s="3" t="s">
        <v>44</v>
      </c>
      <c r="K101" s="3" t="s">
        <v>52</v>
      </c>
      <c r="L101" s="4" t="s">
        <v>53</v>
      </c>
      <c r="M101" s="9"/>
      <c r="N101" s="6"/>
      <c r="O101" s="9"/>
      <c r="P101" s="6"/>
    </row>
    <row r="102" spans="1:16" ht="15.75" thickBot="1">
      <c r="A102" s="3" t="s">
        <v>51</v>
      </c>
      <c r="B102" s="3">
        <v>1247.1695</v>
      </c>
      <c r="C102" s="3">
        <v>3</v>
      </c>
      <c r="D102" s="3">
        <v>5.2</v>
      </c>
      <c r="E102" s="3">
        <f t="shared" si="2"/>
        <v>3738.4874999999997</v>
      </c>
      <c r="F102" s="3">
        <v>3738.5120699999993</v>
      </c>
      <c r="G102" s="3">
        <f t="shared" si="3"/>
        <v>-2.4569999999584979E-2</v>
      </c>
      <c r="H102" s="3">
        <v>874.47596999999996</v>
      </c>
      <c r="I102" s="3">
        <v>2864.0360999999994</v>
      </c>
      <c r="J102" s="3" t="s">
        <v>22</v>
      </c>
      <c r="K102" s="3" t="s">
        <v>52</v>
      </c>
      <c r="L102" s="4" t="s">
        <v>53</v>
      </c>
      <c r="M102" s="9"/>
      <c r="N102" s="6"/>
      <c r="O102" s="9"/>
      <c r="P102" s="6"/>
    </row>
    <row r="103" spans="1:16" ht="15.75" thickBot="1">
      <c r="A103" s="3" t="s">
        <v>51</v>
      </c>
      <c r="B103" s="3">
        <v>1320.2037</v>
      </c>
      <c r="C103" s="3">
        <v>3</v>
      </c>
      <c r="D103" s="3">
        <v>5.2</v>
      </c>
      <c r="E103" s="3">
        <f t="shared" si="2"/>
        <v>3957.5900999999999</v>
      </c>
      <c r="F103" s="3">
        <v>3957.58637</v>
      </c>
      <c r="G103" s="3">
        <f t="shared" si="3"/>
        <v>3.729999999904976E-3</v>
      </c>
      <c r="H103" s="3">
        <v>874.47596999999996</v>
      </c>
      <c r="I103" s="3">
        <v>3083.1104</v>
      </c>
      <c r="J103" s="3" t="s">
        <v>38</v>
      </c>
      <c r="K103" s="3" t="s">
        <v>52</v>
      </c>
      <c r="L103" s="4" t="s">
        <v>53</v>
      </c>
      <c r="M103" s="9"/>
      <c r="N103" s="6"/>
      <c r="O103" s="9"/>
      <c r="P103" s="6"/>
    </row>
    <row r="104" spans="1:16" ht="15.75" thickBot="1">
      <c r="A104" s="3" t="s">
        <v>51</v>
      </c>
      <c r="B104" s="3">
        <v>1441.9167</v>
      </c>
      <c r="C104" s="3">
        <v>3</v>
      </c>
      <c r="D104" s="3">
        <v>5.2</v>
      </c>
      <c r="E104" s="3">
        <f t="shared" si="2"/>
        <v>4322.7291000000005</v>
      </c>
      <c r="F104" s="3">
        <v>4322.7185699999991</v>
      </c>
      <c r="G104" s="3">
        <f t="shared" si="3"/>
        <v>1.0530000001381268E-2</v>
      </c>
      <c r="H104" s="3">
        <v>874.47596999999996</v>
      </c>
      <c r="I104" s="3">
        <v>3448.2425999999991</v>
      </c>
      <c r="J104" s="3" t="s">
        <v>45</v>
      </c>
      <c r="K104" s="3" t="s">
        <v>52</v>
      </c>
      <c r="L104" s="4" t="s">
        <v>53</v>
      </c>
      <c r="M104" s="9"/>
      <c r="N104" s="6"/>
      <c r="O104" s="9"/>
      <c r="P104" s="6"/>
    </row>
    <row r="105" spans="1:16" ht="15.75" thickBot="1">
      <c r="A105" s="3" t="s">
        <v>51</v>
      </c>
      <c r="B105" s="3">
        <v>1563.63</v>
      </c>
      <c r="C105" s="3">
        <v>3</v>
      </c>
      <c r="D105" s="3">
        <v>5.2</v>
      </c>
      <c r="E105" s="3">
        <f t="shared" si="2"/>
        <v>4687.8690000000006</v>
      </c>
      <c r="F105" s="3">
        <v>4687.8507699999991</v>
      </c>
      <c r="G105" s="3">
        <f t="shared" si="3"/>
        <v>1.8230000001494773E-2</v>
      </c>
      <c r="H105" s="3">
        <v>874.47596999999996</v>
      </c>
      <c r="I105" s="3">
        <v>3813.3747999999991</v>
      </c>
      <c r="J105" s="3" t="s">
        <v>39</v>
      </c>
      <c r="K105" s="3" t="s">
        <v>52</v>
      </c>
      <c r="L105" s="4" t="s">
        <v>53</v>
      </c>
      <c r="M105" s="9"/>
      <c r="N105" s="6"/>
      <c r="O105" s="9"/>
      <c r="P105" s="6"/>
    </row>
    <row r="106" spans="1:16" ht="15.75" thickBot="1">
      <c r="A106" s="3" t="s">
        <v>54</v>
      </c>
      <c r="B106" s="3">
        <v>1344.05</v>
      </c>
      <c r="C106" s="3">
        <v>2</v>
      </c>
      <c r="D106" s="3">
        <v>3.8</v>
      </c>
      <c r="E106" s="3">
        <f t="shared" si="2"/>
        <v>2686.0859999999998</v>
      </c>
      <c r="F106" s="3">
        <v>2686.10016</v>
      </c>
      <c r="G106" s="3">
        <f t="shared" si="3"/>
        <v>-1.4160000000174477E-2</v>
      </c>
      <c r="H106" s="11">
        <v>917.46065999999996</v>
      </c>
      <c r="I106" s="3">
        <v>1768.6395</v>
      </c>
      <c r="J106" s="3" t="s">
        <v>13</v>
      </c>
      <c r="K106" s="3" t="s">
        <v>55</v>
      </c>
      <c r="L106" s="4" t="s">
        <v>53</v>
      </c>
      <c r="M106" s="9"/>
      <c r="N106" s="6"/>
      <c r="O106" s="9"/>
      <c r="P106" s="6"/>
    </row>
    <row r="107" spans="1:16" ht="15.75" thickBot="1">
      <c r="A107" s="3" t="s">
        <v>54</v>
      </c>
      <c r="B107" s="3">
        <v>896.37</v>
      </c>
      <c r="C107" s="1">
        <v>3</v>
      </c>
      <c r="D107" s="3">
        <v>3.8</v>
      </c>
      <c r="E107" s="3">
        <f t="shared" si="2"/>
        <v>2686.0889999999999</v>
      </c>
      <c r="F107" s="3">
        <v>2686.10016</v>
      </c>
      <c r="G107" s="3">
        <f t="shared" si="3"/>
        <v>-1.1160000000018044E-2</v>
      </c>
      <c r="H107" s="11">
        <v>917.46065999999996</v>
      </c>
      <c r="I107" s="3">
        <v>1768.6395</v>
      </c>
      <c r="J107" s="3" t="s">
        <v>13</v>
      </c>
      <c r="K107" s="3" t="s">
        <v>55</v>
      </c>
      <c r="L107" s="4" t="s">
        <v>53</v>
      </c>
      <c r="M107" s="9"/>
      <c r="N107" s="6"/>
      <c r="O107" s="9"/>
      <c r="P107" s="6"/>
    </row>
    <row r="108" spans="1:16" ht="15.75" thickBot="1">
      <c r="A108" s="3" t="s">
        <v>54</v>
      </c>
      <c r="B108" s="3">
        <v>1018.0679</v>
      </c>
      <c r="C108" s="3">
        <v>3</v>
      </c>
      <c r="D108" s="3">
        <v>3.8</v>
      </c>
      <c r="E108" s="3">
        <f t="shared" si="2"/>
        <v>3051.1826999999998</v>
      </c>
      <c r="F108" s="3">
        <v>3051.23236</v>
      </c>
      <c r="G108" s="3">
        <f t="shared" si="3"/>
        <v>-4.9660000000130822E-2</v>
      </c>
      <c r="H108" s="11">
        <v>917.46065999999996</v>
      </c>
      <c r="I108" s="3">
        <v>2133.7717000000002</v>
      </c>
      <c r="J108" s="3" t="s">
        <v>17</v>
      </c>
      <c r="K108" s="3" t="s">
        <v>55</v>
      </c>
      <c r="L108" s="4" t="s">
        <v>53</v>
      </c>
      <c r="M108" s="9"/>
      <c r="N108" s="6"/>
      <c r="O108" s="9"/>
      <c r="P108" s="6"/>
    </row>
    <row r="109" spans="1:16" ht="15.75" thickBot="1">
      <c r="A109" s="3" t="s">
        <v>54</v>
      </c>
      <c r="B109" s="3">
        <v>1526.615</v>
      </c>
      <c r="C109" s="1">
        <v>2</v>
      </c>
      <c r="D109" s="3">
        <v>3.8</v>
      </c>
      <c r="E109" s="3">
        <f t="shared" si="2"/>
        <v>3051.2159999999999</v>
      </c>
      <c r="F109" s="3">
        <v>3051.23236</v>
      </c>
      <c r="G109" s="3">
        <f t="shared" si="3"/>
        <v>-1.636000000007698E-2</v>
      </c>
      <c r="H109" s="11">
        <v>917.46065999999996</v>
      </c>
      <c r="I109" s="3">
        <v>2133.7717000000002</v>
      </c>
      <c r="J109" s="3" t="s">
        <v>17</v>
      </c>
      <c r="K109" s="3" t="s">
        <v>55</v>
      </c>
      <c r="L109" s="4" t="s">
        <v>53</v>
      </c>
      <c r="M109" s="9"/>
      <c r="N109" s="6"/>
      <c r="O109" s="9"/>
      <c r="P109" s="6"/>
    </row>
    <row r="110" spans="1:16" ht="15.75" thickBot="1">
      <c r="A110" s="3" t="s">
        <v>54</v>
      </c>
      <c r="B110" s="3">
        <v>969.38220000000001</v>
      </c>
      <c r="C110" s="3">
        <v>3</v>
      </c>
      <c r="D110" s="3">
        <v>3.8</v>
      </c>
      <c r="E110" s="3">
        <f t="shared" si="2"/>
        <v>2905.1255999999998</v>
      </c>
      <c r="F110" s="3">
        <v>2905.1744600000002</v>
      </c>
      <c r="G110" s="3">
        <f t="shared" si="3"/>
        <v>-4.8860000000331638E-2</v>
      </c>
      <c r="H110" s="11">
        <v>917.46065999999996</v>
      </c>
      <c r="I110" s="3">
        <v>1987.7138000000002</v>
      </c>
      <c r="J110" s="3" t="s">
        <v>18</v>
      </c>
      <c r="K110" s="3" t="s">
        <v>55</v>
      </c>
      <c r="L110" s="4" t="s">
        <v>53</v>
      </c>
      <c r="M110" s="9"/>
      <c r="N110" s="6"/>
      <c r="O110" s="9"/>
      <c r="P110" s="6"/>
    </row>
    <row r="111" spans="1:16" ht="15.75" thickBot="1">
      <c r="A111" s="3" t="s">
        <v>54</v>
      </c>
      <c r="B111" s="3">
        <v>1453.585</v>
      </c>
      <c r="C111" s="1">
        <v>2</v>
      </c>
      <c r="D111" s="3">
        <v>3.8</v>
      </c>
      <c r="E111" s="3">
        <f t="shared" si="2"/>
        <v>2905.1559999999999</v>
      </c>
      <c r="F111" s="3">
        <v>2905.1744600000002</v>
      </c>
      <c r="G111" s="3">
        <f t="shared" si="3"/>
        <v>-1.8460000000231958E-2</v>
      </c>
      <c r="H111" s="11">
        <v>917.46065999999996</v>
      </c>
      <c r="I111" s="3">
        <v>1987.7138000000002</v>
      </c>
      <c r="J111" s="3" t="s">
        <v>18</v>
      </c>
      <c r="K111" s="3" t="s">
        <v>55</v>
      </c>
      <c r="L111" s="4" t="s">
        <v>53</v>
      </c>
      <c r="M111" s="9"/>
      <c r="N111" s="6"/>
      <c r="O111" s="9"/>
      <c r="P111" s="6"/>
    </row>
    <row r="112" spans="1:16" ht="15.75" thickBot="1">
      <c r="A112" s="3" t="s">
        <v>54</v>
      </c>
      <c r="B112" s="3">
        <v>1066.7710999999999</v>
      </c>
      <c r="C112" s="3">
        <v>3</v>
      </c>
      <c r="D112" s="3">
        <v>3.8</v>
      </c>
      <c r="E112" s="3">
        <f t="shared" si="2"/>
        <v>3197.2922999999996</v>
      </c>
      <c r="F112" s="3">
        <v>3197.2902599999998</v>
      </c>
      <c r="G112" s="3">
        <f t="shared" si="3"/>
        <v>2.039999999851716E-3</v>
      </c>
      <c r="H112" s="11">
        <v>917.46065999999996</v>
      </c>
      <c r="I112" s="3">
        <v>2279.8296</v>
      </c>
      <c r="J112" s="3" t="s">
        <v>19</v>
      </c>
      <c r="K112" s="3" t="s">
        <v>55</v>
      </c>
      <c r="L112" s="4" t="s">
        <v>53</v>
      </c>
      <c r="M112" s="9"/>
      <c r="N112" s="6"/>
      <c r="O112" s="9"/>
      <c r="P112" s="6"/>
    </row>
    <row r="113" spans="1:16" ht="15.75" thickBot="1">
      <c r="A113" s="3" t="s">
        <v>54</v>
      </c>
      <c r="B113" s="3">
        <v>1599.6479999999999</v>
      </c>
      <c r="C113" s="1">
        <v>2</v>
      </c>
      <c r="D113" s="3">
        <v>3.8</v>
      </c>
      <c r="E113" s="3">
        <f t="shared" si="2"/>
        <v>3197.2819999999997</v>
      </c>
      <c r="F113" s="3">
        <v>3197.2902599999998</v>
      </c>
      <c r="G113" s="3">
        <f t="shared" si="3"/>
        <v>-8.2600000000638829E-3</v>
      </c>
      <c r="H113" s="11">
        <v>917.46065999999996</v>
      </c>
      <c r="I113" s="3">
        <v>2279.8296</v>
      </c>
      <c r="J113" s="3" t="s">
        <v>19</v>
      </c>
      <c r="K113" s="3" t="s">
        <v>55</v>
      </c>
      <c r="L113" s="4" t="s">
        <v>53</v>
      </c>
      <c r="M113" s="9"/>
      <c r="N113" s="6"/>
      <c r="O113" s="9"/>
      <c r="P113" s="6"/>
    </row>
    <row r="114" spans="1:16" ht="15.75" thickBot="1">
      <c r="A114" s="3" t="s">
        <v>54</v>
      </c>
      <c r="B114" s="3">
        <v>1139.7983999999999</v>
      </c>
      <c r="C114" s="3">
        <v>3</v>
      </c>
      <c r="D114" s="3">
        <v>3.8</v>
      </c>
      <c r="E114" s="3">
        <f t="shared" si="2"/>
        <v>3416.3741999999997</v>
      </c>
      <c r="F114" s="3">
        <v>3416.3645599999995</v>
      </c>
      <c r="G114" s="3">
        <f t="shared" si="3"/>
        <v>9.6400000002176967E-3</v>
      </c>
      <c r="H114" s="11">
        <v>917.46065999999996</v>
      </c>
      <c r="I114" s="3">
        <v>2498.9038999999993</v>
      </c>
      <c r="J114" s="3" t="s">
        <v>20</v>
      </c>
      <c r="K114" s="3" t="s">
        <v>55</v>
      </c>
      <c r="L114" s="4" t="s">
        <v>53</v>
      </c>
      <c r="M114" s="9"/>
      <c r="N114" s="6"/>
      <c r="O114" s="9"/>
      <c r="P114" s="6"/>
    </row>
    <row r="115" spans="1:16" ht="15.75" thickBot="1">
      <c r="A115" s="3" t="s">
        <v>54</v>
      </c>
      <c r="B115" s="3">
        <v>1188.4665</v>
      </c>
      <c r="C115" s="3">
        <v>3</v>
      </c>
      <c r="D115" s="3">
        <v>3.8</v>
      </c>
      <c r="E115" s="3">
        <f t="shared" si="2"/>
        <v>3562.3784999999998</v>
      </c>
      <c r="F115" s="3">
        <v>3562.4224599999998</v>
      </c>
      <c r="G115" s="3">
        <f t="shared" si="3"/>
        <v>-4.3959999999970023E-2</v>
      </c>
      <c r="H115" s="11">
        <v>917.46065999999996</v>
      </c>
      <c r="I115" s="3">
        <v>2644.9618</v>
      </c>
      <c r="J115" s="3" t="s">
        <v>21</v>
      </c>
      <c r="K115" s="3" t="s">
        <v>55</v>
      </c>
      <c r="L115" s="4" t="s">
        <v>53</v>
      </c>
      <c r="M115" s="9"/>
      <c r="N115" s="6"/>
      <c r="O115" s="9"/>
      <c r="P115" s="6"/>
    </row>
    <row r="116" spans="1:16" ht="15.75" thickBot="1">
      <c r="A116" s="3" t="s">
        <v>54</v>
      </c>
      <c r="B116" s="3">
        <v>1091.0952</v>
      </c>
      <c r="C116" s="3">
        <v>3</v>
      </c>
      <c r="D116" s="3">
        <v>3.8</v>
      </c>
      <c r="E116" s="3">
        <f t="shared" si="2"/>
        <v>3270.2646</v>
      </c>
      <c r="F116" s="3">
        <v>3270.3066599999997</v>
      </c>
      <c r="G116" s="3">
        <f t="shared" si="3"/>
        <v>-4.2059999999764841E-2</v>
      </c>
      <c r="H116" s="11">
        <v>917.46065999999996</v>
      </c>
      <c r="I116" s="3">
        <v>2352.8459999999995</v>
      </c>
      <c r="J116" s="3" t="s">
        <v>56</v>
      </c>
      <c r="K116" s="3" t="s">
        <v>55</v>
      </c>
      <c r="L116" s="4" t="s">
        <v>53</v>
      </c>
      <c r="M116" s="9"/>
      <c r="N116" s="6"/>
      <c r="O116" s="9"/>
      <c r="P116" s="6"/>
    </row>
    <row r="117" spans="1:16" ht="15.75" thickBot="1">
      <c r="A117" s="3" t="s">
        <v>54</v>
      </c>
      <c r="B117" s="3">
        <v>1261.4938999999999</v>
      </c>
      <c r="C117" s="3">
        <v>3</v>
      </c>
      <c r="D117" s="3">
        <v>3.8</v>
      </c>
      <c r="E117" s="3">
        <f t="shared" si="2"/>
        <v>3781.4606999999996</v>
      </c>
      <c r="F117" s="3">
        <v>3781.4967599999995</v>
      </c>
      <c r="G117" s="3">
        <f t="shared" si="3"/>
        <v>-3.6059999999906722E-2</v>
      </c>
      <c r="H117" s="11">
        <v>917.46065999999996</v>
      </c>
      <c r="I117" s="3">
        <v>2864.0360999999994</v>
      </c>
      <c r="J117" s="3" t="s">
        <v>22</v>
      </c>
      <c r="K117" s="3" t="s">
        <v>55</v>
      </c>
      <c r="L117" s="4" t="s">
        <v>53</v>
      </c>
      <c r="M117" s="9"/>
      <c r="N117" s="6"/>
      <c r="O117" s="9"/>
      <c r="P117" s="6"/>
    </row>
    <row r="118" spans="1:16" ht="15.75" thickBot="1">
      <c r="A118" s="3" t="s">
        <v>54</v>
      </c>
      <c r="B118" s="3">
        <v>1383.2168999999999</v>
      </c>
      <c r="C118" s="3">
        <v>3</v>
      </c>
      <c r="D118" s="3">
        <v>3.8</v>
      </c>
      <c r="E118" s="3">
        <f t="shared" si="2"/>
        <v>4146.6297000000004</v>
      </c>
      <c r="F118" s="3">
        <v>4146.62896</v>
      </c>
      <c r="G118" s="3">
        <f t="shared" si="3"/>
        <v>7.4000000040541636E-4</v>
      </c>
      <c r="H118" s="11">
        <v>917.46065999999996</v>
      </c>
      <c r="I118" s="3">
        <v>3229.1683000000003</v>
      </c>
      <c r="J118" s="3" t="s">
        <v>24</v>
      </c>
      <c r="K118" s="3" t="s">
        <v>55</v>
      </c>
      <c r="L118" s="4" t="s">
        <v>53</v>
      </c>
      <c r="M118" s="9"/>
      <c r="N118" s="6"/>
      <c r="O118" s="9"/>
      <c r="P118" s="6"/>
    </row>
    <row r="119" spans="1:16" ht="15.75" thickBot="1">
      <c r="A119" s="3" t="s">
        <v>54</v>
      </c>
      <c r="B119" s="3">
        <v>1431.9024999999999</v>
      </c>
      <c r="C119" s="3">
        <v>3</v>
      </c>
      <c r="D119" s="3">
        <v>3.8</v>
      </c>
      <c r="E119" s="3">
        <f t="shared" si="2"/>
        <v>4292.6864999999998</v>
      </c>
      <c r="F119" s="3">
        <v>4292.6868599999998</v>
      </c>
      <c r="G119" s="3">
        <f t="shared" si="3"/>
        <v>-3.6000000000058208E-4</v>
      </c>
      <c r="H119" s="11">
        <v>917.46065999999996</v>
      </c>
      <c r="I119" s="3">
        <v>3375.2262000000001</v>
      </c>
      <c r="J119" s="3" t="s">
        <v>25</v>
      </c>
      <c r="K119" s="3" t="s">
        <v>55</v>
      </c>
      <c r="L119" s="4" t="s">
        <v>53</v>
      </c>
      <c r="M119" s="9"/>
      <c r="N119" s="6"/>
      <c r="O119" s="9"/>
      <c r="P119" s="6"/>
    </row>
    <row r="120" spans="1:16" ht="15.75" thickBot="1">
      <c r="A120" s="3" t="s">
        <v>54</v>
      </c>
      <c r="B120" s="3">
        <v>1334.5311999999999</v>
      </c>
      <c r="C120" s="3">
        <v>3</v>
      </c>
      <c r="D120" s="3">
        <v>3.8</v>
      </c>
      <c r="E120" s="3">
        <f t="shared" si="2"/>
        <v>4000.5725999999995</v>
      </c>
      <c r="F120" s="3">
        <v>4000.5710599999998</v>
      </c>
      <c r="G120" s="3">
        <f t="shared" si="3"/>
        <v>1.5399999997498526E-3</v>
      </c>
      <c r="H120" s="11">
        <v>917.46065999999996</v>
      </c>
      <c r="I120" s="3">
        <v>3083.1103999999996</v>
      </c>
      <c r="J120" s="3" t="s">
        <v>38</v>
      </c>
      <c r="K120" s="3" t="s">
        <v>55</v>
      </c>
      <c r="L120" s="4" t="s">
        <v>53</v>
      </c>
      <c r="M120" s="9"/>
      <c r="N120" s="6"/>
      <c r="O120" s="9"/>
      <c r="P120" s="6"/>
    </row>
    <row r="121" spans="1:16" ht="15.75" thickBot="1">
      <c r="A121" s="3" t="s">
        <v>54</v>
      </c>
      <c r="B121" s="3">
        <v>1626.6428999999998</v>
      </c>
      <c r="C121" s="3">
        <v>3</v>
      </c>
      <c r="D121" s="3">
        <v>3.8</v>
      </c>
      <c r="E121" s="3">
        <f t="shared" si="2"/>
        <v>4876.9076999999997</v>
      </c>
      <c r="F121" s="3">
        <v>4876.89336</v>
      </c>
      <c r="G121" s="3">
        <f t="shared" si="3"/>
        <v>1.4339999999720021E-2</v>
      </c>
      <c r="H121" s="11">
        <v>917.46065999999996</v>
      </c>
      <c r="I121" s="3">
        <v>3959.4327000000003</v>
      </c>
      <c r="J121" s="3" t="s">
        <v>28</v>
      </c>
      <c r="K121" s="3" t="s">
        <v>55</v>
      </c>
      <c r="L121" s="4" t="s">
        <v>53</v>
      </c>
      <c r="M121" s="9"/>
      <c r="N121" s="6"/>
      <c r="O121" s="9"/>
      <c r="P121" s="6"/>
    </row>
    <row r="122" spans="1:16" ht="15.75" thickBot="1">
      <c r="A122" s="3" t="s">
        <v>54</v>
      </c>
      <c r="B122" s="3">
        <v>1220.2320999999999</v>
      </c>
      <c r="C122" s="3">
        <v>4</v>
      </c>
      <c r="D122" s="3">
        <v>3.8</v>
      </c>
      <c r="E122" s="3">
        <f t="shared" si="2"/>
        <v>4876.9003999999995</v>
      </c>
      <c r="F122" s="3">
        <v>4876.89336</v>
      </c>
      <c r="G122" s="3">
        <f t="shared" si="3"/>
        <v>7.039999999506108E-3</v>
      </c>
      <c r="H122" s="11">
        <v>917.46065999999996</v>
      </c>
      <c r="I122" s="3">
        <v>3959.4327000000003</v>
      </c>
      <c r="J122" s="3" t="s">
        <v>28</v>
      </c>
      <c r="K122" s="3" t="s">
        <v>55</v>
      </c>
      <c r="L122" s="4" t="s">
        <v>53</v>
      </c>
      <c r="M122" s="9"/>
      <c r="N122" s="6"/>
      <c r="O122" s="9"/>
      <c r="P122" s="6"/>
    </row>
    <row r="123" spans="1:16" ht="15.75" thickBot="1">
      <c r="A123" s="3" t="s">
        <v>54</v>
      </c>
      <c r="B123" s="3">
        <v>1675.3618999999999</v>
      </c>
      <c r="C123" s="3">
        <v>3</v>
      </c>
      <c r="D123" s="3">
        <v>3.8</v>
      </c>
      <c r="E123" s="3">
        <f t="shared" si="2"/>
        <v>5023.0646999999999</v>
      </c>
      <c r="F123" s="3">
        <v>5022.9512599999998</v>
      </c>
      <c r="G123" s="3">
        <f t="shared" si="3"/>
        <v>0.11344000000008236</v>
      </c>
      <c r="H123" s="11">
        <v>917.46065999999996</v>
      </c>
      <c r="I123" s="3">
        <v>4105.4906000000001</v>
      </c>
      <c r="J123" s="3" t="s">
        <v>32</v>
      </c>
      <c r="K123" s="3" t="s">
        <v>55</v>
      </c>
      <c r="L123" s="4" t="s">
        <v>53</v>
      </c>
      <c r="M123" s="9"/>
      <c r="N123" s="6"/>
      <c r="O123" s="9"/>
      <c r="P123" s="6"/>
    </row>
    <row r="124" spans="1:16" ht="15.75" thickBot="1">
      <c r="A124" s="3" t="s">
        <v>54</v>
      </c>
      <c r="B124" s="3">
        <v>1256.7714000000001</v>
      </c>
      <c r="C124" s="3">
        <v>4</v>
      </c>
      <c r="D124" s="3">
        <v>3.8</v>
      </c>
      <c r="E124" s="3">
        <f t="shared" si="2"/>
        <v>5023.0576000000001</v>
      </c>
      <c r="F124" s="3">
        <v>5022.9512599999998</v>
      </c>
      <c r="G124" s="3">
        <f t="shared" si="3"/>
        <v>0.10634000000027299</v>
      </c>
      <c r="H124" s="11">
        <v>917.46065999999996</v>
      </c>
      <c r="I124" s="3">
        <v>4105.4906000000001</v>
      </c>
      <c r="J124" s="3" t="s">
        <v>32</v>
      </c>
      <c r="K124" s="3" t="s">
        <v>55</v>
      </c>
      <c r="L124" s="4" t="s">
        <v>53</v>
      </c>
      <c r="M124" s="9"/>
      <c r="N124" s="6"/>
      <c r="O124" s="9"/>
      <c r="P124" s="6"/>
    </row>
    <row r="125" spans="1:16" ht="15.75" thickBot="1">
      <c r="A125" s="3" t="s">
        <v>54</v>
      </c>
      <c r="B125" s="3">
        <v>1577.9572000000001</v>
      </c>
      <c r="C125" s="3">
        <v>3</v>
      </c>
      <c r="D125" s="3">
        <v>3.8</v>
      </c>
      <c r="E125" s="3">
        <f t="shared" si="2"/>
        <v>4730.8506000000007</v>
      </c>
      <c r="F125" s="3">
        <v>4730.8354600000002</v>
      </c>
      <c r="G125" s="3">
        <f t="shared" si="3"/>
        <v>1.5140000000428699E-2</v>
      </c>
      <c r="H125" s="11">
        <v>917.46065999999996</v>
      </c>
      <c r="I125" s="3">
        <v>3813.3748000000005</v>
      </c>
      <c r="J125" s="3" t="s">
        <v>57</v>
      </c>
      <c r="K125" s="3" t="s">
        <v>55</v>
      </c>
      <c r="L125" s="4" t="s">
        <v>53</v>
      </c>
      <c r="M125" s="9"/>
      <c r="N125" s="6"/>
      <c r="O125" s="9"/>
      <c r="P125" s="6"/>
    </row>
    <row r="126" spans="1:16" ht="15.75" thickBot="1">
      <c r="A126" s="3" t="s">
        <v>54</v>
      </c>
      <c r="B126" s="3">
        <v>1402.8016</v>
      </c>
      <c r="C126" s="3">
        <v>4</v>
      </c>
      <c r="D126" s="3">
        <v>3.8</v>
      </c>
      <c r="E126" s="3">
        <f t="shared" si="2"/>
        <v>5607.1783999999998</v>
      </c>
      <c r="F126" s="3">
        <v>5607.1577600000001</v>
      </c>
      <c r="G126" s="3">
        <f t="shared" si="3"/>
        <v>2.0639999999730207E-2</v>
      </c>
      <c r="H126" s="11">
        <v>917.46065999999996</v>
      </c>
      <c r="I126" s="3">
        <v>4689.6971000000003</v>
      </c>
      <c r="J126" s="3" t="s">
        <v>58</v>
      </c>
      <c r="K126" s="3" t="s">
        <v>55</v>
      </c>
      <c r="L126" s="4" t="s">
        <v>53</v>
      </c>
      <c r="M126" s="9"/>
      <c r="N126" s="6"/>
      <c r="O126" s="9"/>
      <c r="P126" s="6"/>
    </row>
    <row r="127" spans="1:16" ht="15.75" thickBot="1">
      <c r="A127" s="3" t="s">
        <v>54</v>
      </c>
      <c r="B127" s="3">
        <v>1366.2873999999999</v>
      </c>
      <c r="C127" s="3">
        <v>4</v>
      </c>
      <c r="D127" s="3">
        <v>3.8</v>
      </c>
      <c r="E127" s="3">
        <f t="shared" si="2"/>
        <v>5461.1215999999995</v>
      </c>
      <c r="F127" s="3">
        <v>5461.0998600000003</v>
      </c>
      <c r="G127" s="3">
        <f t="shared" si="3"/>
        <v>2.1739999999226711E-2</v>
      </c>
      <c r="H127" s="11">
        <v>917.46065999999996</v>
      </c>
      <c r="I127" s="3">
        <v>4543.6392000000005</v>
      </c>
      <c r="J127" s="3" t="s">
        <v>59</v>
      </c>
      <c r="K127" s="3" t="s">
        <v>55</v>
      </c>
      <c r="L127" s="4" t="s">
        <v>53</v>
      </c>
      <c r="M127" s="9"/>
      <c r="N127" s="6"/>
      <c r="O127" s="9"/>
      <c r="P127" s="6"/>
    </row>
    <row r="128" spans="1:16" ht="15.75" thickBot="1">
      <c r="A128" s="3" t="s">
        <v>54</v>
      </c>
      <c r="B128" s="3">
        <v>1439.3159000000001</v>
      </c>
      <c r="C128" s="3">
        <v>4</v>
      </c>
      <c r="D128" s="3">
        <v>3.8</v>
      </c>
      <c r="E128" s="3">
        <f t="shared" si="2"/>
        <v>5753.2356</v>
      </c>
      <c r="F128" s="3">
        <v>5753.2156599999998</v>
      </c>
      <c r="G128" s="3">
        <f t="shared" si="3"/>
        <v>1.9940000000133296E-2</v>
      </c>
      <c r="H128" s="11">
        <v>917.46065999999996</v>
      </c>
      <c r="I128" s="3">
        <v>4835.7550000000001</v>
      </c>
      <c r="J128" s="3" t="s">
        <v>50</v>
      </c>
      <c r="K128" s="3" t="s">
        <v>55</v>
      </c>
      <c r="L128" s="4" t="s">
        <v>53</v>
      </c>
      <c r="M128" s="9"/>
      <c r="N128" s="6"/>
      <c r="O128" s="9"/>
      <c r="P128" s="6"/>
    </row>
    <row r="129" spans="1:16" ht="15.75" thickBot="1">
      <c r="A129" s="3" t="s">
        <v>60</v>
      </c>
      <c r="B129" s="10">
        <v>1422.058</v>
      </c>
      <c r="C129" s="3">
        <v>2</v>
      </c>
      <c r="D129" s="3">
        <v>5</v>
      </c>
      <c r="E129" s="3">
        <f t="shared" si="2"/>
        <v>2842.1019999999999</v>
      </c>
      <c r="F129" s="3">
        <v>2842.1159299999999</v>
      </c>
      <c r="G129" s="3">
        <f t="shared" si="3"/>
        <v>-1.3930000000073051E-2</v>
      </c>
      <c r="H129" s="11">
        <v>708.34423000000004</v>
      </c>
      <c r="I129" s="3">
        <v>2133.7716999999998</v>
      </c>
      <c r="J129" s="3" t="s">
        <v>17</v>
      </c>
      <c r="K129" s="3" t="s">
        <v>61</v>
      </c>
      <c r="L129" s="4" t="s">
        <v>53</v>
      </c>
      <c r="M129" s="9"/>
      <c r="N129" s="6"/>
      <c r="O129" s="9"/>
      <c r="P129" s="6"/>
    </row>
    <row r="130" spans="1:16" ht="15.75" thickBot="1">
      <c r="A130" s="3" t="s">
        <v>60</v>
      </c>
      <c r="B130" s="10">
        <v>1604.6275000000001</v>
      </c>
      <c r="C130" s="3">
        <v>2</v>
      </c>
      <c r="D130" s="3">
        <v>5</v>
      </c>
      <c r="E130" s="3">
        <f t="shared" ref="E130:E156" si="4">B130*C130-1.007*C130</f>
        <v>3207.241</v>
      </c>
      <c r="F130" s="3">
        <v>3207.2481299999995</v>
      </c>
      <c r="G130" s="3">
        <f t="shared" si="3"/>
        <v>-7.1299999995062535E-3</v>
      </c>
      <c r="H130" s="11">
        <v>708.34423000000004</v>
      </c>
      <c r="I130" s="3">
        <v>2498.9038999999993</v>
      </c>
      <c r="J130" s="3" t="s">
        <v>20</v>
      </c>
      <c r="K130" s="3" t="s">
        <v>61</v>
      </c>
      <c r="L130" s="4" t="s">
        <v>53</v>
      </c>
      <c r="M130" s="9"/>
      <c r="N130" s="6"/>
      <c r="O130" s="9"/>
      <c r="P130" s="6"/>
    </row>
    <row r="131" spans="1:16" ht="15.75" thickBot="1">
      <c r="A131" s="3" t="s">
        <v>60</v>
      </c>
      <c r="B131" s="3">
        <v>1070.085</v>
      </c>
      <c r="C131" s="3">
        <v>3</v>
      </c>
      <c r="D131" s="3">
        <v>5</v>
      </c>
      <c r="E131" s="3">
        <f t="shared" si="4"/>
        <v>3207.2339999999999</v>
      </c>
      <c r="F131" s="3">
        <v>3207.2481299999995</v>
      </c>
      <c r="G131" s="3">
        <f t="shared" ref="G131:G156" si="5">E131-F131</f>
        <v>-1.4129999999568099E-2</v>
      </c>
      <c r="H131" s="11">
        <v>708.34423000000004</v>
      </c>
      <c r="I131" s="3">
        <v>2498.9038999999993</v>
      </c>
      <c r="J131" s="3" t="s">
        <v>20</v>
      </c>
      <c r="K131" s="3" t="s">
        <v>61</v>
      </c>
      <c r="L131" s="4" t="s">
        <v>53</v>
      </c>
      <c r="M131" s="9"/>
      <c r="N131" s="6"/>
      <c r="O131" s="9"/>
      <c r="P131" s="6"/>
    </row>
    <row r="132" spans="1:16" ht="15.75" thickBot="1">
      <c r="A132" s="3" t="s">
        <v>60</v>
      </c>
      <c r="B132" s="3">
        <v>1118.7782</v>
      </c>
      <c r="C132" s="3">
        <v>3</v>
      </c>
      <c r="D132" s="3">
        <v>5</v>
      </c>
      <c r="E132" s="3">
        <f t="shared" si="4"/>
        <v>3353.3136</v>
      </c>
      <c r="F132" s="3">
        <v>3353.3060299999997</v>
      </c>
      <c r="G132" s="3">
        <f t="shared" si="5"/>
        <v>7.5700000002143497E-3</v>
      </c>
      <c r="H132" s="11">
        <v>708.34423000000004</v>
      </c>
      <c r="I132" s="3">
        <v>2644.9617999999996</v>
      </c>
      <c r="J132" s="3" t="s">
        <v>21</v>
      </c>
      <c r="K132" s="3" t="s">
        <v>61</v>
      </c>
      <c r="L132" s="4" t="s">
        <v>53</v>
      </c>
      <c r="M132" s="9"/>
      <c r="N132" s="6"/>
      <c r="O132" s="9"/>
      <c r="P132" s="6"/>
    </row>
    <row r="133" spans="1:16" ht="15.75" thickBot="1">
      <c r="A133" s="3" t="s">
        <v>60</v>
      </c>
      <c r="B133" s="3">
        <f>B131+365.1392/3</f>
        <v>1191.7980666666667</v>
      </c>
      <c r="C133" s="3">
        <v>3</v>
      </c>
      <c r="D133" s="3">
        <v>5</v>
      </c>
      <c r="E133" s="3">
        <f t="shared" si="4"/>
        <v>3572.3732</v>
      </c>
      <c r="F133" s="3">
        <v>3572.3803299999995</v>
      </c>
      <c r="G133" s="3">
        <f t="shared" si="5"/>
        <v>-7.1299999995062535E-3</v>
      </c>
      <c r="H133" s="11">
        <v>708.34423000000004</v>
      </c>
      <c r="I133" s="3">
        <v>2864.0360999999994</v>
      </c>
      <c r="J133" s="3" t="s">
        <v>22</v>
      </c>
      <c r="K133" s="3" t="s">
        <v>61</v>
      </c>
      <c r="L133" s="4" t="s">
        <v>53</v>
      </c>
      <c r="M133" s="9"/>
      <c r="N133" s="6"/>
      <c r="O133" s="9"/>
      <c r="P133" s="6"/>
    </row>
    <row r="134" spans="1:16" ht="15.75" thickBot="1">
      <c r="A134" s="3" t="s">
        <v>60</v>
      </c>
      <c r="B134" s="3">
        <f>B133+146.057/3</f>
        <v>1240.4837333333335</v>
      </c>
      <c r="C134" s="3">
        <v>3</v>
      </c>
      <c r="D134" s="3">
        <v>4.5</v>
      </c>
      <c r="E134" s="3">
        <f t="shared" si="4"/>
        <v>3718.4302000000002</v>
      </c>
      <c r="F134" s="3">
        <v>3718.4382299999997</v>
      </c>
      <c r="G134" s="3">
        <f t="shared" si="5"/>
        <v>-8.0299999995077087E-3</v>
      </c>
      <c r="H134" s="11">
        <v>708.34423000000004</v>
      </c>
      <c r="I134" s="3">
        <v>3010.0939999999996</v>
      </c>
      <c r="J134" s="3" t="s">
        <v>23</v>
      </c>
      <c r="K134" s="3" t="s">
        <v>61</v>
      </c>
      <c r="L134" s="4" t="s">
        <v>53</v>
      </c>
      <c r="M134" s="9"/>
      <c r="N134" s="6"/>
      <c r="O134" s="9"/>
      <c r="P134" s="6"/>
    </row>
    <row r="135" spans="1:16" ht="15.75" thickBot="1">
      <c r="A135" s="3" t="s">
        <v>60</v>
      </c>
      <c r="B135" s="3">
        <f>B133+365.139/3</f>
        <v>1313.5110666666667</v>
      </c>
      <c r="C135" s="3">
        <v>3</v>
      </c>
      <c r="D135" s="3">
        <v>4.5</v>
      </c>
      <c r="E135" s="3">
        <f t="shared" si="4"/>
        <v>3937.5121999999997</v>
      </c>
      <c r="F135" s="3">
        <v>3937.5125299999995</v>
      </c>
      <c r="G135" s="3">
        <f t="shared" si="5"/>
        <v>-3.2999999984895112E-4</v>
      </c>
      <c r="H135" s="11">
        <v>708.34423000000004</v>
      </c>
      <c r="I135" s="3">
        <v>3229.1682999999994</v>
      </c>
      <c r="J135" s="3" t="s">
        <v>24</v>
      </c>
      <c r="K135" s="3" t="s">
        <v>61</v>
      </c>
      <c r="L135" s="4" t="s">
        <v>53</v>
      </c>
      <c r="M135" s="9"/>
      <c r="N135" s="6"/>
      <c r="O135" s="9"/>
      <c r="P135" s="6"/>
    </row>
    <row r="136" spans="1:16" ht="15.75" thickBot="1">
      <c r="A136" s="3" t="s">
        <v>60</v>
      </c>
      <c r="B136" s="3">
        <v>985.39300000000003</v>
      </c>
      <c r="C136" s="3">
        <v>4</v>
      </c>
      <c r="D136" s="3">
        <v>4.5</v>
      </c>
      <c r="E136" s="3">
        <f t="shared" si="4"/>
        <v>3937.5440000000003</v>
      </c>
      <c r="F136" s="3">
        <v>3937.5125299999995</v>
      </c>
      <c r="G136" s="3">
        <f t="shared" si="5"/>
        <v>3.1470000000808795E-2</v>
      </c>
      <c r="H136" s="11">
        <v>708.34423000000004</v>
      </c>
      <c r="I136" s="3">
        <v>3229.1682999999994</v>
      </c>
      <c r="J136" s="3" t="s">
        <v>24</v>
      </c>
      <c r="K136" s="3" t="s">
        <v>61</v>
      </c>
      <c r="L136" s="4" t="s">
        <v>53</v>
      </c>
      <c r="M136" s="9"/>
      <c r="N136" s="6"/>
      <c r="O136" s="9"/>
      <c r="P136" s="6"/>
    </row>
    <row r="137" spans="1:16" ht="15.75" thickBot="1">
      <c r="A137" s="3" t="s">
        <v>60</v>
      </c>
      <c r="B137" s="3">
        <v>1435.2370000000001</v>
      </c>
      <c r="C137" s="3">
        <v>3</v>
      </c>
      <c r="D137" s="3">
        <v>4.5</v>
      </c>
      <c r="E137" s="3">
        <f t="shared" si="4"/>
        <v>4302.6900000000005</v>
      </c>
      <c r="F137" s="3">
        <v>4302.64473</v>
      </c>
      <c r="G137" s="3">
        <f t="shared" si="5"/>
        <v>4.5270000000527943E-2</v>
      </c>
      <c r="H137" s="11">
        <v>708.34423000000004</v>
      </c>
      <c r="I137" s="3">
        <v>3594.3004999999998</v>
      </c>
      <c r="J137" s="3" t="s">
        <v>26</v>
      </c>
      <c r="K137" s="3" t="s">
        <v>61</v>
      </c>
      <c r="L137" s="4" t="s">
        <v>53</v>
      </c>
      <c r="M137" s="9"/>
      <c r="N137" s="6"/>
      <c r="O137" s="9"/>
      <c r="P137" s="6"/>
    </row>
    <row r="138" spans="1:16" ht="15.75" thickBot="1">
      <c r="A138" s="3" t="s">
        <v>60</v>
      </c>
      <c r="B138" s="3">
        <f>B135+146.057/3</f>
        <v>1362.1967333333334</v>
      </c>
      <c r="C138" s="3">
        <v>3</v>
      </c>
      <c r="D138" s="3">
        <v>4.5</v>
      </c>
      <c r="E138" s="3">
        <f t="shared" si="4"/>
        <v>4083.5692000000004</v>
      </c>
      <c r="F138" s="3">
        <v>4083.5704299999998</v>
      </c>
      <c r="G138" s="3">
        <f t="shared" si="5"/>
        <v>-1.229999999395659E-3</v>
      </c>
      <c r="H138" s="11">
        <v>708.34423000000004</v>
      </c>
      <c r="I138" s="3">
        <v>3375.2261999999996</v>
      </c>
      <c r="J138" s="3" t="s">
        <v>25</v>
      </c>
      <c r="K138" s="3" t="s">
        <v>61</v>
      </c>
      <c r="L138" s="4" t="s">
        <v>53</v>
      </c>
      <c r="M138" s="9"/>
      <c r="N138" s="6"/>
      <c r="O138" s="9"/>
      <c r="P138" s="6"/>
    </row>
    <row r="139" spans="1:16" ht="16.350000000000001" customHeight="1" thickBot="1">
      <c r="A139" s="3" t="s">
        <v>60</v>
      </c>
      <c r="B139" s="3">
        <v>1556.93</v>
      </c>
      <c r="C139" s="3">
        <v>3</v>
      </c>
      <c r="D139" s="3">
        <v>4.5</v>
      </c>
      <c r="E139" s="3">
        <f t="shared" si="4"/>
        <v>4667.7690000000002</v>
      </c>
      <c r="F139" s="3">
        <v>4667.77693</v>
      </c>
      <c r="G139" s="3">
        <f t="shared" si="5"/>
        <v>-7.9299999997601844E-3</v>
      </c>
      <c r="H139" s="11">
        <v>708.34423000000004</v>
      </c>
      <c r="I139" s="3">
        <v>3959.4326999999998</v>
      </c>
      <c r="J139" s="3" t="s">
        <v>28</v>
      </c>
      <c r="K139" s="3" t="s">
        <v>61</v>
      </c>
      <c r="L139" s="4" t="s">
        <v>53</v>
      </c>
      <c r="M139" s="9"/>
      <c r="N139" s="6"/>
      <c r="O139" s="9"/>
      <c r="P139" s="6"/>
    </row>
    <row r="140" spans="1:16" ht="15.75" thickBot="1">
      <c r="A140" s="3" t="s">
        <v>60</v>
      </c>
      <c r="B140" s="3">
        <v>1167.9585</v>
      </c>
      <c r="C140" s="3">
        <v>4</v>
      </c>
      <c r="D140" s="3">
        <v>4.5</v>
      </c>
      <c r="E140" s="3">
        <f t="shared" si="4"/>
        <v>4667.8059999999996</v>
      </c>
      <c r="F140" s="3">
        <v>4667.77693</v>
      </c>
      <c r="G140" s="3">
        <f t="shared" si="5"/>
        <v>2.9069999999592255E-2</v>
      </c>
      <c r="H140" s="11">
        <v>708.34423000000004</v>
      </c>
      <c r="I140" s="3">
        <v>3959.4326999999998</v>
      </c>
      <c r="J140" s="3" t="s">
        <v>28</v>
      </c>
      <c r="K140" s="3" t="s">
        <v>61</v>
      </c>
      <c r="L140" s="4" t="s">
        <v>53</v>
      </c>
      <c r="M140" s="9"/>
      <c r="N140" s="6"/>
      <c r="O140" s="9"/>
      <c r="P140" s="6"/>
    </row>
    <row r="141" spans="1:16" ht="15.75" thickBot="1">
      <c r="A141" s="3" t="s">
        <v>60</v>
      </c>
      <c r="B141" s="10">
        <v>1678.58</v>
      </c>
      <c r="C141" s="3">
        <v>3</v>
      </c>
      <c r="D141" s="3">
        <v>4.5</v>
      </c>
      <c r="E141" s="3">
        <f t="shared" si="4"/>
        <v>5032.7190000000001</v>
      </c>
      <c r="F141" s="3">
        <v>5032.90913</v>
      </c>
      <c r="G141" s="3">
        <f t="shared" si="5"/>
        <v>-0.19012999999995372</v>
      </c>
      <c r="H141" s="11">
        <v>708.34423000000004</v>
      </c>
      <c r="I141" s="3">
        <v>4324.5649000000003</v>
      </c>
      <c r="J141" s="3" t="s">
        <v>33</v>
      </c>
      <c r="K141" s="3" t="s">
        <v>61</v>
      </c>
      <c r="L141" s="4" t="s">
        <v>53</v>
      </c>
      <c r="M141" s="9"/>
      <c r="N141" s="6"/>
      <c r="O141" s="9"/>
      <c r="P141" s="6"/>
    </row>
    <row r="142" spans="1:16" ht="15.75" thickBot="1">
      <c r="A142" s="7" t="s">
        <v>62</v>
      </c>
      <c r="B142" s="3">
        <v>1536.1543000000001</v>
      </c>
      <c r="C142" s="1">
        <v>2</v>
      </c>
      <c r="D142" s="3">
        <v>9.5</v>
      </c>
      <c r="E142" s="3">
        <f t="shared" si="4"/>
        <v>3070.2946000000002</v>
      </c>
      <c r="F142" s="3">
        <v>3070.3044</v>
      </c>
      <c r="G142" s="3">
        <f t="shared" si="5"/>
        <v>-9.7999999998137355E-3</v>
      </c>
      <c r="H142" s="3">
        <v>1301.6649</v>
      </c>
      <c r="I142" s="3">
        <v>1768.6395</v>
      </c>
      <c r="J142" s="3" t="s">
        <v>13</v>
      </c>
      <c r="K142" s="3" t="s">
        <v>63</v>
      </c>
      <c r="L142" s="4" t="s">
        <v>53</v>
      </c>
      <c r="M142" s="9"/>
      <c r="N142" s="6"/>
      <c r="O142" s="9"/>
      <c r="P142" s="6"/>
    </row>
    <row r="143" spans="1:16" ht="15.75" thickBot="1">
      <c r="A143" s="7" t="s">
        <v>62</v>
      </c>
      <c r="B143" s="3">
        <v>1024.4362000000001</v>
      </c>
      <c r="C143" s="1">
        <v>3</v>
      </c>
      <c r="D143" s="3">
        <v>9.5</v>
      </c>
      <c r="E143" s="3">
        <f t="shared" si="4"/>
        <v>3070.2876000000001</v>
      </c>
      <c r="F143" s="3">
        <v>3070.3044</v>
      </c>
      <c r="G143" s="3">
        <f t="shared" si="5"/>
        <v>-1.6799999999875581E-2</v>
      </c>
      <c r="H143" s="3">
        <v>1301.6649</v>
      </c>
      <c r="I143" s="3">
        <v>1768.6395</v>
      </c>
      <c r="J143" s="3" t="s">
        <v>13</v>
      </c>
      <c r="K143" s="3" t="s">
        <v>63</v>
      </c>
      <c r="L143" s="4" t="s">
        <v>53</v>
      </c>
      <c r="M143" s="9"/>
      <c r="N143" s="6"/>
      <c r="O143" s="9"/>
      <c r="P143" s="6"/>
    </row>
    <row r="144" spans="1:16" ht="15.75" thickBot="1">
      <c r="A144" s="7" t="s">
        <v>62</v>
      </c>
      <c r="B144" s="3">
        <v>975.75049999999999</v>
      </c>
      <c r="C144" s="1">
        <v>3</v>
      </c>
      <c r="D144" s="3">
        <v>9.5</v>
      </c>
      <c r="E144" s="3">
        <f t="shared" si="4"/>
        <v>2924.2304999999997</v>
      </c>
      <c r="F144" s="3">
        <v>2924.2465000000002</v>
      </c>
      <c r="G144" s="3">
        <f t="shared" si="5"/>
        <v>-1.6000000000531145E-2</v>
      </c>
      <c r="H144" s="3">
        <v>1301.6649</v>
      </c>
      <c r="I144" s="3">
        <v>1622.5816000000002</v>
      </c>
      <c r="J144" s="3" t="s">
        <v>42</v>
      </c>
      <c r="K144" s="3" t="s">
        <v>63</v>
      </c>
      <c r="L144" s="4" t="s">
        <v>53</v>
      </c>
      <c r="M144" s="9"/>
      <c r="N144" s="6"/>
      <c r="O144" s="9"/>
      <c r="P144" s="6"/>
    </row>
    <row r="145" spans="1:16" ht="15.75" thickBot="1">
      <c r="A145" s="7" t="s">
        <v>62</v>
      </c>
      <c r="B145" s="3">
        <v>1463.1258000000003</v>
      </c>
      <c r="C145" s="1">
        <v>2</v>
      </c>
      <c r="D145" s="3">
        <v>9.5</v>
      </c>
      <c r="E145" s="3">
        <f t="shared" si="4"/>
        <v>2924.2376000000004</v>
      </c>
      <c r="F145" s="3">
        <v>2924.2465000000002</v>
      </c>
      <c r="G145" s="3">
        <f t="shared" si="5"/>
        <v>-8.8999999998122803E-3</v>
      </c>
      <c r="H145" s="3">
        <v>1301.6649</v>
      </c>
      <c r="I145" s="3">
        <v>1622.5816000000002</v>
      </c>
      <c r="J145" s="3" t="s">
        <v>64</v>
      </c>
      <c r="K145" s="3" t="s">
        <v>63</v>
      </c>
      <c r="L145" s="4" t="s">
        <v>53</v>
      </c>
      <c r="M145" s="9"/>
      <c r="N145" s="6"/>
      <c r="O145" s="9"/>
      <c r="P145" s="6"/>
    </row>
    <row r="146" spans="1:16" ht="15.75" thickBot="1">
      <c r="A146" s="7" t="s">
        <v>62</v>
      </c>
      <c r="B146" s="3">
        <v>1073.1217999999999</v>
      </c>
      <c r="C146" s="1">
        <v>3</v>
      </c>
      <c r="D146" s="3">
        <v>9.5</v>
      </c>
      <c r="E146" s="3">
        <f t="shared" si="4"/>
        <v>3216.3443999999995</v>
      </c>
      <c r="F146" s="3">
        <v>3216.3622999999998</v>
      </c>
      <c r="G146" s="3">
        <f t="shared" si="5"/>
        <v>-1.790000000028158E-2</v>
      </c>
      <c r="H146" s="3">
        <v>1301.6649</v>
      </c>
      <c r="I146" s="3">
        <v>1914.6973999999998</v>
      </c>
      <c r="J146" s="3" t="s">
        <v>65</v>
      </c>
      <c r="K146" s="3" t="s">
        <v>63</v>
      </c>
      <c r="L146" s="4" t="s">
        <v>53</v>
      </c>
      <c r="M146" s="9"/>
      <c r="N146" s="6"/>
      <c r="O146" s="9"/>
      <c r="P146" s="6"/>
    </row>
    <row r="147" spans="1:16" ht="15.75" thickBot="1">
      <c r="A147" s="7" t="s">
        <v>62</v>
      </c>
      <c r="B147" s="10">
        <v>1609.1827000000001</v>
      </c>
      <c r="C147" s="1">
        <v>2</v>
      </c>
      <c r="D147" s="3">
        <v>9.5</v>
      </c>
      <c r="E147" s="3">
        <f t="shared" si="4"/>
        <v>3216.3514</v>
      </c>
      <c r="F147" s="3">
        <v>3216.3622999999998</v>
      </c>
      <c r="G147" s="3">
        <f t="shared" si="5"/>
        <v>-1.0899999999764987E-2</v>
      </c>
      <c r="H147" s="3">
        <v>1301.6649</v>
      </c>
      <c r="I147" s="3">
        <v>1914.6973999999998</v>
      </c>
      <c r="J147" s="3" t="s">
        <v>65</v>
      </c>
      <c r="K147" s="3" t="s">
        <v>63</v>
      </c>
      <c r="L147" s="4" t="s">
        <v>53</v>
      </c>
      <c r="M147" s="9"/>
      <c r="N147" s="6"/>
      <c r="O147" s="9"/>
      <c r="P147" s="6"/>
    </row>
    <row r="148" spans="1:16" ht="15.75" thickBot="1">
      <c r="A148" s="7" t="s">
        <v>62</v>
      </c>
      <c r="B148" s="3">
        <v>1645.6887999999999</v>
      </c>
      <c r="C148" s="1">
        <v>2</v>
      </c>
      <c r="D148" s="3">
        <v>9.5</v>
      </c>
      <c r="E148" s="3">
        <f t="shared" si="4"/>
        <v>3289.3635999999997</v>
      </c>
      <c r="F148" s="3">
        <v>3289.3786999999998</v>
      </c>
      <c r="G148" s="3">
        <f t="shared" si="5"/>
        <v>-1.5100000000074942E-2</v>
      </c>
      <c r="H148" s="3">
        <v>1301.6649</v>
      </c>
      <c r="I148" s="3">
        <v>1987.7137999999998</v>
      </c>
      <c r="J148" s="3" t="s">
        <v>18</v>
      </c>
      <c r="K148" s="3" t="s">
        <v>63</v>
      </c>
      <c r="L148" s="4" t="s">
        <v>53</v>
      </c>
      <c r="M148" s="9"/>
      <c r="N148" s="6"/>
      <c r="O148" s="9"/>
      <c r="P148" s="6"/>
    </row>
    <row r="149" spans="1:16" ht="15.75" thickBot="1">
      <c r="A149" s="7" t="s">
        <v>62</v>
      </c>
      <c r="B149" s="12">
        <v>1097.4592</v>
      </c>
      <c r="C149" s="1">
        <v>3</v>
      </c>
      <c r="D149" s="3">
        <v>9.5</v>
      </c>
      <c r="E149" s="3">
        <f t="shared" si="4"/>
        <v>3289.3565999999996</v>
      </c>
      <c r="F149" s="3">
        <v>3289.3786999999998</v>
      </c>
      <c r="G149" s="3">
        <f t="shared" si="5"/>
        <v>-2.2100000000136788E-2</v>
      </c>
      <c r="H149" s="3">
        <v>1301.6649</v>
      </c>
      <c r="I149" s="3">
        <v>1987.7137999999998</v>
      </c>
      <c r="J149" s="3" t="s">
        <v>18</v>
      </c>
      <c r="K149" s="3" t="s">
        <v>63</v>
      </c>
      <c r="L149" s="4" t="s">
        <v>53</v>
      </c>
      <c r="M149" s="9"/>
      <c r="N149" s="6"/>
      <c r="O149" s="9"/>
      <c r="P149" s="6"/>
    </row>
    <row r="150" spans="1:16" ht="15.75" thickBot="1">
      <c r="A150" s="7" t="s">
        <v>62</v>
      </c>
      <c r="B150" s="10">
        <v>859.86189999999999</v>
      </c>
      <c r="C150" s="1">
        <v>4</v>
      </c>
      <c r="D150" s="3">
        <v>9.5</v>
      </c>
      <c r="E150" s="3">
        <f t="shared" si="4"/>
        <v>3435.4196000000002</v>
      </c>
      <c r="F150" s="3">
        <v>3435.4365999999995</v>
      </c>
      <c r="G150" s="3">
        <f t="shared" si="5"/>
        <v>-1.699999999937063E-2</v>
      </c>
      <c r="H150" s="3">
        <v>1301.6649</v>
      </c>
      <c r="I150" s="3">
        <v>2133.7716999999993</v>
      </c>
      <c r="J150" s="3" t="s">
        <v>17</v>
      </c>
      <c r="K150" s="3" t="s">
        <v>63</v>
      </c>
      <c r="L150" s="4" t="s">
        <v>53</v>
      </c>
      <c r="M150" s="9"/>
      <c r="N150" s="6"/>
      <c r="O150" s="9"/>
      <c r="P150" s="6"/>
    </row>
    <row r="151" spans="1:16" ht="15.75" thickBot="1">
      <c r="A151" s="7" t="s">
        <v>62</v>
      </c>
      <c r="B151" s="12">
        <v>1146.1492000000001</v>
      </c>
      <c r="C151" s="1">
        <v>3</v>
      </c>
      <c r="D151" s="3">
        <v>9.5</v>
      </c>
      <c r="E151" s="3">
        <f t="shared" si="4"/>
        <v>3435.4266000000002</v>
      </c>
      <c r="F151" s="3">
        <v>3435.4365999999995</v>
      </c>
      <c r="G151" s="3">
        <f t="shared" si="5"/>
        <v>-9.999999999308784E-3</v>
      </c>
      <c r="H151" s="3">
        <v>1301.6649</v>
      </c>
      <c r="I151" s="3">
        <v>2133.7716999999993</v>
      </c>
      <c r="J151" s="3" t="s">
        <v>17</v>
      </c>
      <c r="K151" s="3" t="s">
        <v>63</v>
      </c>
      <c r="L151" s="4" t="s">
        <v>53</v>
      </c>
      <c r="M151" s="9"/>
      <c r="N151" s="6"/>
      <c r="O151" s="9"/>
      <c r="P151" s="6"/>
    </row>
    <row r="152" spans="1:16" ht="15.75" thickBot="1">
      <c r="A152" s="7" t="s">
        <v>62</v>
      </c>
      <c r="B152" s="3">
        <v>1194.8348000000001</v>
      </c>
      <c r="C152" s="1">
        <v>3</v>
      </c>
      <c r="D152" s="3">
        <v>9.5</v>
      </c>
      <c r="E152" s="3">
        <f t="shared" si="4"/>
        <v>3581.4834000000001</v>
      </c>
      <c r="F152" s="3">
        <v>3581.4944999999998</v>
      </c>
      <c r="G152" s="3">
        <f t="shared" si="5"/>
        <v>-1.1099999999714782E-2</v>
      </c>
      <c r="H152" s="3">
        <v>1301.6649</v>
      </c>
      <c r="I152" s="3">
        <v>2279.8296</v>
      </c>
      <c r="J152" s="3" t="s">
        <v>19</v>
      </c>
      <c r="K152" s="3" t="s">
        <v>63</v>
      </c>
      <c r="L152" s="4" t="s">
        <v>53</v>
      </c>
      <c r="M152" s="9"/>
      <c r="N152" s="6"/>
      <c r="O152" s="9"/>
      <c r="P152" s="6"/>
    </row>
    <row r="153" spans="1:16" ht="16.350000000000001" customHeight="1" thickBot="1">
      <c r="A153" s="7" t="s">
        <v>62</v>
      </c>
      <c r="B153" s="3">
        <v>1267.8622</v>
      </c>
      <c r="C153" s="1">
        <v>3</v>
      </c>
      <c r="D153" s="3">
        <v>9.5</v>
      </c>
      <c r="E153" s="3">
        <f t="shared" si="4"/>
        <v>3800.5655999999999</v>
      </c>
      <c r="F153" s="3">
        <v>3800.5687999999996</v>
      </c>
      <c r="G153" s="3">
        <f t="shared" si="5"/>
        <v>-3.1999999996514816E-3</v>
      </c>
      <c r="H153" s="3">
        <v>1301.6649</v>
      </c>
      <c r="I153" s="3">
        <v>2498.9038999999993</v>
      </c>
      <c r="J153" s="3" t="s">
        <v>20</v>
      </c>
      <c r="K153" s="3" t="s">
        <v>63</v>
      </c>
      <c r="L153" s="4" t="s">
        <v>53</v>
      </c>
      <c r="M153" s="9"/>
      <c r="N153" s="6"/>
      <c r="O153" s="9"/>
      <c r="P153" s="6"/>
    </row>
    <row r="154" spans="1:16" ht="15.75" thickBot="1">
      <c r="A154" s="7" t="s">
        <v>62</v>
      </c>
      <c r="B154" s="3">
        <v>1219.1722</v>
      </c>
      <c r="C154" s="1">
        <v>3</v>
      </c>
      <c r="D154" s="3">
        <v>9.5</v>
      </c>
      <c r="E154" s="3">
        <f t="shared" si="4"/>
        <v>3654.4955999999997</v>
      </c>
      <c r="F154" s="3">
        <v>3654.5108999999998</v>
      </c>
      <c r="G154" s="3">
        <f t="shared" si="5"/>
        <v>-1.5300000000024738E-2</v>
      </c>
      <c r="H154" s="3">
        <v>1301.6649</v>
      </c>
      <c r="I154" s="3">
        <v>2352.8459999999995</v>
      </c>
      <c r="J154" s="3" t="s">
        <v>37</v>
      </c>
      <c r="K154" s="3" t="s">
        <v>63</v>
      </c>
      <c r="L154" s="4" t="s">
        <v>53</v>
      </c>
      <c r="M154" s="9"/>
      <c r="N154" s="6"/>
      <c r="O154" s="9"/>
      <c r="P154" s="6"/>
    </row>
    <row r="155" spans="1:16" ht="15.75" thickBot="1">
      <c r="A155" s="7" t="s">
        <v>62</v>
      </c>
      <c r="B155" s="3">
        <v>1389.5752</v>
      </c>
      <c r="C155" s="1">
        <v>3</v>
      </c>
      <c r="D155" s="3">
        <v>9.5</v>
      </c>
      <c r="E155" s="3">
        <f t="shared" si="4"/>
        <v>4165.7046</v>
      </c>
      <c r="F155" s="3">
        <v>4165.7009999999991</v>
      </c>
      <c r="G155" s="3">
        <f t="shared" si="5"/>
        <v>3.6000000009153155E-3</v>
      </c>
      <c r="H155" s="3">
        <v>1301.6649</v>
      </c>
      <c r="I155" s="3">
        <v>2864.0360999999994</v>
      </c>
      <c r="J155" s="3" t="s">
        <v>22</v>
      </c>
      <c r="K155" s="3" t="s">
        <v>63</v>
      </c>
      <c r="L155" s="4" t="s">
        <v>53</v>
      </c>
      <c r="M155" s="9"/>
      <c r="N155" s="6"/>
      <c r="O155" s="9"/>
      <c r="P155" s="6"/>
    </row>
    <row r="156" spans="1:16" ht="15.75" thickBot="1">
      <c r="A156" s="7" t="s">
        <v>62</v>
      </c>
      <c r="B156" s="3">
        <v>1511.2859333333333</v>
      </c>
      <c r="C156" s="1">
        <v>3</v>
      </c>
      <c r="D156" s="3">
        <v>9.5</v>
      </c>
      <c r="E156" s="3">
        <f t="shared" si="4"/>
        <v>4530.8368</v>
      </c>
      <c r="F156" s="3">
        <v>4530.8331999999991</v>
      </c>
      <c r="G156" s="3">
        <f t="shared" si="5"/>
        <v>3.6000000009153155E-3</v>
      </c>
      <c r="H156" s="3">
        <v>1301.6649</v>
      </c>
      <c r="I156" s="3">
        <v>3229.1682999999994</v>
      </c>
      <c r="J156" s="3" t="s">
        <v>24</v>
      </c>
      <c r="K156" s="3" t="s">
        <v>63</v>
      </c>
      <c r="L156" s="4" t="s">
        <v>53</v>
      </c>
      <c r="M156" s="9"/>
      <c r="N156" s="6"/>
      <c r="O156" s="9"/>
      <c r="P156" s="6"/>
    </row>
    <row r="157" spans="1:16">
      <c r="A157" s="13"/>
      <c r="B157" s="9"/>
      <c r="C157" s="14"/>
      <c r="D157" s="9"/>
      <c r="E157" s="9"/>
      <c r="F157" s="9"/>
      <c r="G157" s="9"/>
      <c r="H157" s="9"/>
      <c r="I157" s="9"/>
      <c r="J157" s="9"/>
      <c r="K157" s="9"/>
      <c r="L157" s="15"/>
      <c r="M157" s="9"/>
      <c r="N157" s="15"/>
      <c r="O157" s="9"/>
      <c r="P157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opLeftCell="A5" workbookViewId="0">
      <selection activeCell="Q26" sqref="Q26"/>
    </sheetView>
  </sheetViews>
  <sheetFormatPr defaultColWidth="8.85546875" defaultRowHeight="15"/>
  <cols>
    <col min="1" max="1" width="25.85546875" style="18" customWidth="1"/>
    <col min="2" max="2" width="9.140625" style="18" customWidth="1"/>
    <col min="3" max="3" width="8.85546875" style="18"/>
    <col min="4" max="4" width="13.5703125" style="18" customWidth="1"/>
    <col min="5" max="8" width="12.5703125" style="18" customWidth="1"/>
    <col min="9" max="9" width="8.85546875" style="18"/>
    <col min="10" max="10" width="12.5703125" style="18" customWidth="1"/>
    <col min="11" max="11" width="8.85546875" style="18"/>
    <col min="12" max="12" width="13.140625" style="18" customWidth="1"/>
    <col min="13" max="15" width="8.85546875" style="18"/>
    <col min="16" max="16" width="27.85546875" style="18" customWidth="1"/>
    <col min="17" max="17" width="15" style="18" customWidth="1"/>
    <col min="18" max="18" width="13.85546875" style="18" customWidth="1"/>
    <col min="19" max="19" width="14" style="18" customWidth="1"/>
    <col min="20" max="16384" width="8.85546875" style="18"/>
  </cols>
  <sheetData>
    <row r="1" spans="1:19" ht="21">
      <c r="A1" s="54" t="s">
        <v>120</v>
      </c>
    </row>
    <row r="2" spans="1:19" ht="18.75">
      <c r="A2" s="51" t="s">
        <v>115</v>
      </c>
    </row>
    <row r="3" spans="1:19" s="46" customFormat="1">
      <c r="A3" s="58" t="s">
        <v>118</v>
      </c>
      <c r="B3" s="67" t="s">
        <v>76</v>
      </c>
      <c r="C3" s="67"/>
      <c r="D3" s="67"/>
      <c r="E3" s="66" t="s">
        <v>80</v>
      </c>
      <c r="F3" s="67"/>
      <c r="G3" s="67"/>
      <c r="H3" s="67"/>
      <c r="I3" s="66" t="s">
        <v>81</v>
      </c>
      <c r="J3" s="68"/>
      <c r="K3" s="68"/>
      <c r="L3" s="66" t="s">
        <v>82</v>
      </c>
      <c r="M3" s="68"/>
      <c r="N3" s="68"/>
      <c r="O3" s="68"/>
      <c r="P3" s="66" t="s">
        <v>83</v>
      </c>
      <c r="Q3" s="68"/>
      <c r="R3" s="67" t="s">
        <v>93</v>
      </c>
      <c r="S3" s="68"/>
    </row>
    <row r="4" spans="1:19" s="47" customFormat="1">
      <c r="A4" s="39" t="s">
        <v>113</v>
      </c>
      <c r="B4" s="59" t="s">
        <v>77</v>
      </c>
      <c r="C4" s="39" t="s">
        <v>78</v>
      </c>
      <c r="D4" s="39" t="s">
        <v>79</v>
      </c>
      <c r="E4" s="59" t="s">
        <v>77</v>
      </c>
      <c r="F4" s="39" t="s">
        <v>78</v>
      </c>
      <c r="G4" s="39" t="s">
        <v>79</v>
      </c>
      <c r="H4" s="39" t="s">
        <v>84</v>
      </c>
      <c r="I4" s="59" t="s">
        <v>77</v>
      </c>
      <c r="J4" s="39" t="s">
        <v>78</v>
      </c>
      <c r="K4" s="39" t="s">
        <v>79</v>
      </c>
      <c r="L4" s="59" t="s">
        <v>77</v>
      </c>
      <c r="M4" s="39" t="s">
        <v>78</v>
      </c>
      <c r="N4" s="39" t="s">
        <v>79</v>
      </c>
      <c r="O4" s="60" t="s">
        <v>84</v>
      </c>
      <c r="P4" s="59" t="s">
        <v>77</v>
      </c>
      <c r="Q4" s="39" t="s">
        <v>78</v>
      </c>
      <c r="R4" s="59" t="s">
        <v>77</v>
      </c>
      <c r="S4" s="39" t="s">
        <v>78</v>
      </c>
    </row>
    <row r="5" spans="1:19">
      <c r="A5" s="23" t="s">
        <v>85</v>
      </c>
      <c r="B5" s="19"/>
      <c r="C5" s="20"/>
      <c r="D5" s="20"/>
      <c r="E5" s="19"/>
      <c r="F5" s="20"/>
      <c r="G5" s="20"/>
      <c r="H5" s="20"/>
      <c r="I5" s="19"/>
      <c r="J5" s="20"/>
      <c r="K5" s="20"/>
      <c r="L5" s="19"/>
      <c r="M5" s="20"/>
      <c r="N5" s="20"/>
      <c r="O5" s="3"/>
      <c r="P5" s="19"/>
      <c r="Q5" s="20"/>
      <c r="R5" s="19"/>
      <c r="S5" s="20"/>
    </row>
    <row r="6" spans="1:19">
      <c r="A6" s="22" t="s">
        <v>37</v>
      </c>
      <c r="B6" s="19">
        <v>0.44107772616555779</v>
      </c>
      <c r="C6" s="20">
        <v>0.49613974613014045</v>
      </c>
      <c r="D6" s="20">
        <v>0.52631126045792198</v>
      </c>
      <c r="E6" s="19">
        <v>0.46523153919189192</v>
      </c>
      <c r="F6" s="19">
        <v>0.47009120562989071</v>
      </c>
      <c r="G6" s="20">
        <v>0.54606672854524041</v>
      </c>
      <c r="H6" s="20">
        <v>0.57054661759707381</v>
      </c>
      <c r="I6" s="19">
        <v>1.8682176979647085</v>
      </c>
      <c r="J6" s="20">
        <v>2.5244074190301315</v>
      </c>
      <c r="K6" s="20">
        <v>2.8964259299956203</v>
      </c>
      <c r="L6" s="19">
        <v>1.9281807562058138</v>
      </c>
      <c r="M6" s="20">
        <v>2.756373867759212</v>
      </c>
      <c r="N6" s="20">
        <v>2.4486200731019316</v>
      </c>
      <c r="O6" s="3">
        <v>2.6717022003964064</v>
      </c>
      <c r="P6" s="20">
        <v>10.517113994723189</v>
      </c>
      <c r="Q6" s="20">
        <v>9.8352683639192993</v>
      </c>
      <c r="R6" s="20">
        <v>10.515268309661865</v>
      </c>
      <c r="S6" s="20">
        <v>10.337127188456739</v>
      </c>
    </row>
    <row r="7" spans="1:19">
      <c r="A7" s="22" t="s">
        <v>38</v>
      </c>
      <c r="B7" s="19">
        <v>0.21902922205572412</v>
      </c>
      <c r="C7" s="20">
        <v>0.34745029301824343</v>
      </c>
      <c r="D7" s="20">
        <v>0.3500136606437928</v>
      </c>
      <c r="E7" s="19">
        <v>0.50633074109609544</v>
      </c>
      <c r="F7" s="19">
        <v>0.26110991163421271</v>
      </c>
      <c r="G7" s="20">
        <v>0.37569390923912543</v>
      </c>
      <c r="H7" s="20">
        <v>0.33492249123676221</v>
      </c>
      <c r="I7" s="19">
        <v>0.76737839540434549</v>
      </c>
      <c r="J7" s="20">
        <v>1.4954464459257988</v>
      </c>
      <c r="K7" s="20">
        <v>1.6132974582727639</v>
      </c>
      <c r="L7" s="19">
        <v>0.78916809723092518</v>
      </c>
      <c r="M7" s="20">
        <v>1.5086260088357972</v>
      </c>
      <c r="N7" s="20">
        <v>1.3565882456932046</v>
      </c>
      <c r="O7" s="3">
        <v>1.6662110646030803</v>
      </c>
      <c r="P7" s="20">
        <v>0.28715176466848469</v>
      </c>
      <c r="Q7" s="20">
        <v>0.38330444577994943</v>
      </c>
      <c r="R7" s="20">
        <v>7.0250354435322987E-2</v>
      </c>
      <c r="S7" s="20">
        <v>0</v>
      </c>
    </row>
    <row r="8" spans="1:19">
      <c r="A8" s="22" t="s">
        <v>39</v>
      </c>
      <c r="B8" s="19">
        <v>0.49667189790100824</v>
      </c>
      <c r="C8" s="20">
        <v>9.6422487846558338E-2</v>
      </c>
      <c r="D8" s="20">
        <v>0.14137511410760858</v>
      </c>
      <c r="E8" s="19">
        <v>0.54196671286012243</v>
      </c>
      <c r="F8" s="19">
        <v>0.66930810930670892</v>
      </c>
      <c r="G8" s="20">
        <v>0.15484025458305042</v>
      </c>
      <c r="H8" s="20">
        <v>0.12260415199144023</v>
      </c>
      <c r="I8" s="19">
        <v>1.4801893253800524</v>
      </c>
      <c r="J8" s="20">
        <v>0.29166200651733193</v>
      </c>
      <c r="K8" s="20">
        <v>0.32931786681460151</v>
      </c>
      <c r="L8" s="19">
        <v>1.5039584248229079</v>
      </c>
      <c r="M8" s="20">
        <v>0.34429992348890587</v>
      </c>
      <c r="N8" s="20">
        <v>0.30022346178121218</v>
      </c>
      <c r="O8" s="3">
        <v>0.3971169759913869</v>
      </c>
      <c r="P8" s="20">
        <v>3.467783806798205E-3</v>
      </c>
      <c r="Q8" s="20">
        <v>4.2097439604690525E-3</v>
      </c>
      <c r="R8" s="20">
        <v>6.7915750511490496E-3</v>
      </c>
      <c r="S8" s="20">
        <v>0</v>
      </c>
    </row>
    <row r="9" spans="1:19">
      <c r="A9" s="23" t="s">
        <v>86</v>
      </c>
      <c r="B9" s="19"/>
      <c r="C9" s="20"/>
      <c r="D9" s="20"/>
      <c r="E9" s="19"/>
      <c r="F9" s="19"/>
      <c r="G9" s="20"/>
      <c r="H9" s="20"/>
      <c r="I9" s="19"/>
      <c r="J9" s="20"/>
      <c r="K9" s="20"/>
      <c r="L9" s="19"/>
      <c r="M9" s="20"/>
      <c r="N9" s="20"/>
      <c r="O9" s="3"/>
      <c r="P9" s="20"/>
      <c r="Q9" s="20"/>
      <c r="R9" s="20"/>
      <c r="S9" s="20"/>
    </row>
    <row r="10" spans="1:19">
      <c r="A10" s="22" t="s">
        <v>69</v>
      </c>
      <c r="B10" s="19">
        <v>16.555117322080601</v>
      </c>
      <c r="C10" s="20">
        <v>17.059461753937899</v>
      </c>
      <c r="D10" s="20">
        <v>17.104596071614758</v>
      </c>
      <c r="E10" s="19">
        <v>11.310029026534515</v>
      </c>
      <c r="F10" s="19">
        <v>11.746055828193413</v>
      </c>
      <c r="G10" s="20">
        <v>13.23428446921505</v>
      </c>
      <c r="H10" s="20">
        <v>13.25193241635972</v>
      </c>
      <c r="I10" s="19">
        <v>3.1725299637195032</v>
      </c>
      <c r="J10" s="20">
        <v>3.5938709715949875</v>
      </c>
      <c r="K10" s="20">
        <v>4.0455466905736746</v>
      </c>
      <c r="L10" s="19">
        <v>2.4019593378382367</v>
      </c>
      <c r="M10" s="20">
        <v>2.6947947775008023</v>
      </c>
      <c r="N10" s="20">
        <v>2.6751057993061984</v>
      </c>
      <c r="O10" s="3">
        <v>2.5914386879177562</v>
      </c>
      <c r="P10" s="20">
        <v>7.7352770903752619</v>
      </c>
      <c r="Q10" s="20">
        <v>7.5753616750716386</v>
      </c>
      <c r="R10" s="20">
        <v>7.8425712903143641</v>
      </c>
      <c r="S10" s="20">
        <v>7.1662365386194331</v>
      </c>
    </row>
    <row r="11" spans="1:19">
      <c r="A11" s="22" t="s">
        <v>70</v>
      </c>
      <c r="B11" s="19">
        <v>28.624369150551246</v>
      </c>
      <c r="C11" s="20">
        <v>28.527151072265639</v>
      </c>
      <c r="D11" s="20">
        <v>28.713490047091572</v>
      </c>
      <c r="E11" s="19">
        <v>22.938175159728068</v>
      </c>
      <c r="F11" s="19">
        <v>24.130492712691566</v>
      </c>
      <c r="G11" s="20">
        <v>25.311554664110986</v>
      </c>
      <c r="H11" s="20">
        <v>24.672553691034395</v>
      </c>
      <c r="I11" s="19">
        <v>9.4902437242732187</v>
      </c>
      <c r="J11" s="20">
        <v>11.124636101154378</v>
      </c>
      <c r="K11" s="20">
        <v>11.621712631860817</v>
      </c>
      <c r="L11" s="19">
        <v>6.5383006458802351</v>
      </c>
      <c r="M11" s="20">
        <v>9.0311474196016484</v>
      </c>
      <c r="N11" s="20">
        <v>7.8789274454798228</v>
      </c>
      <c r="O11" s="3">
        <v>7.8585216650090501</v>
      </c>
      <c r="P11" s="20">
        <v>31.815471517454029</v>
      </c>
      <c r="Q11" s="20">
        <v>31.375439482753112</v>
      </c>
      <c r="R11" s="20">
        <v>31.942263122596419</v>
      </c>
      <c r="S11" s="20">
        <v>30.581179549426999</v>
      </c>
    </row>
    <row r="12" spans="1:19">
      <c r="A12" s="22" t="s">
        <v>71</v>
      </c>
      <c r="B12" s="19">
        <v>8.6807312701135046</v>
      </c>
      <c r="C12" s="20">
        <v>7.0783620252747674</v>
      </c>
      <c r="D12" s="20">
        <v>7.2159392822030854</v>
      </c>
      <c r="E12" s="19">
        <v>9.2031860986859328</v>
      </c>
      <c r="F12" s="19">
        <v>9.8628122611176927</v>
      </c>
      <c r="G12" s="20">
        <v>7.8365024978844966</v>
      </c>
      <c r="H12" s="20">
        <v>7.9298857178470481</v>
      </c>
      <c r="I12" s="19">
        <v>21.655354635456241</v>
      </c>
      <c r="J12" s="20">
        <v>19.405187587751062</v>
      </c>
      <c r="K12" s="20">
        <v>20.033830918299273</v>
      </c>
      <c r="L12" s="19">
        <v>21.427133218656756</v>
      </c>
      <c r="M12" s="20">
        <v>21.256386208258263</v>
      </c>
      <c r="N12" s="20">
        <v>20.823815660313283</v>
      </c>
      <c r="O12" s="3">
        <v>20.943348306808247</v>
      </c>
      <c r="P12" s="20">
        <v>29.560545097083494</v>
      </c>
      <c r="Q12" s="20">
        <v>30.829987312702688</v>
      </c>
      <c r="R12" s="20">
        <v>33.197006613296203</v>
      </c>
      <c r="S12" s="20">
        <v>33.423945002784919</v>
      </c>
    </row>
    <row r="13" spans="1:19">
      <c r="A13" s="22" t="s">
        <v>72</v>
      </c>
      <c r="B13" s="19">
        <v>1.9531473061768605</v>
      </c>
      <c r="C13" s="20">
        <v>2.7586833603816405</v>
      </c>
      <c r="D13" s="20">
        <v>2.5494848754084747</v>
      </c>
      <c r="E13" s="19">
        <v>2.1862918628936341</v>
      </c>
      <c r="F13" s="19">
        <v>1.9140928161707642</v>
      </c>
      <c r="G13" s="20">
        <v>2.6718707949491121</v>
      </c>
      <c r="H13" s="20">
        <v>2.5678263870740343</v>
      </c>
      <c r="I13" s="19">
        <v>1.5632267727714593</v>
      </c>
      <c r="J13" s="20">
        <v>2.2012554713772721</v>
      </c>
      <c r="K13" s="20">
        <v>2.4031038372624152</v>
      </c>
      <c r="L13" s="19">
        <v>1.4909401454228597</v>
      </c>
      <c r="M13" s="20">
        <v>1.994471456425698</v>
      </c>
      <c r="N13" s="20">
        <v>1.8863989157218777</v>
      </c>
      <c r="O13" s="3">
        <v>1.8465131578522209</v>
      </c>
      <c r="P13" s="20">
        <v>0.81849330573234291</v>
      </c>
      <c r="Q13" s="20">
        <v>1.1329291979131284</v>
      </c>
      <c r="R13" s="20">
        <v>0.52486140942161252</v>
      </c>
      <c r="S13" s="20">
        <v>0.96869422296979935</v>
      </c>
    </row>
    <row r="14" spans="1:19">
      <c r="A14" s="22" t="s">
        <v>73</v>
      </c>
      <c r="B14" s="19">
        <v>9.9921170483761195</v>
      </c>
      <c r="C14" s="20">
        <v>8.1405950871492188</v>
      </c>
      <c r="D14" s="20">
        <v>8.3483385286805394</v>
      </c>
      <c r="E14" s="19">
        <v>12.122907681051625</v>
      </c>
      <c r="F14" s="19">
        <v>12.091271763211589</v>
      </c>
      <c r="G14" s="20">
        <v>9.4332285784089791</v>
      </c>
      <c r="H14" s="20">
        <v>9.8633757149508448</v>
      </c>
      <c r="I14" s="19">
        <v>23.895118084869267</v>
      </c>
      <c r="J14" s="20">
        <v>20.939182065066905</v>
      </c>
      <c r="K14" s="20">
        <v>19.896887935246809</v>
      </c>
      <c r="L14" s="19">
        <v>24.742975770378383</v>
      </c>
      <c r="M14" s="20">
        <v>23.267023718439173</v>
      </c>
      <c r="N14" s="20">
        <v>21.593913651638434</v>
      </c>
      <c r="O14" s="3">
        <v>20.95045699148832</v>
      </c>
      <c r="P14" s="20">
        <v>0.8650194051402188</v>
      </c>
      <c r="Q14" s="20">
        <v>1.2423099590929017</v>
      </c>
      <c r="R14" s="20">
        <v>0.77784758007691468</v>
      </c>
      <c r="S14" s="20">
        <v>0.20984922957890353</v>
      </c>
    </row>
    <row r="15" spans="1:19">
      <c r="A15" s="22" t="s">
        <v>74</v>
      </c>
      <c r="B15" s="19">
        <v>1.401603238770732</v>
      </c>
      <c r="C15" s="20">
        <v>0.54895560601320148</v>
      </c>
      <c r="D15" s="20">
        <v>0.52813985057191837</v>
      </c>
      <c r="E15" s="19">
        <v>1.4158692909691379</v>
      </c>
      <c r="F15" s="19">
        <v>1.4216329873004574</v>
      </c>
      <c r="G15" s="20">
        <v>0.4458061805585144</v>
      </c>
      <c r="H15" s="20">
        <v>0.50900886510243804</v>
      </c>
      <c r="I15" s="19">
        <v>1.5878258361340263</v>
      </c>
      <c r="J15" s="20">
        <v>0.70320296135749882</v>
      </c>
      <c r="K15" s="20">
        <v>0.42756763728506775</v>
      </c>
      <c r="L15" s="19">
        <v>1.4458968986986926</v>
      </c>
      <c r="M15" s="20">
        <v>0.67601253794703453</v>
      </c>
      <c r="N15" s="20">
        <v>0.72962365066146861</v>
      </c>
      <c r="O15" s="3">
        <v>0.7972712990733507</v>
      </c>
      <c r="P15" s="20">
        <v>1.0403351420394615E-2</v>
      </c>
      <c r="Q15" s="20">
        <v>2.1484210556876545E-2</v>
      </c>
      <c r="R15" s="20">
        <v>1.7827884509266256E-2</v>
      </c>
      <c r="S15" s="20">
        <v>-2.6628735512303587E-3</v>
      </c>
    </row>
    <row r="16" spans="1:19">
      <c r="A16" s="22" t="s">
        <v>75</v>
      </c>
      <c r="B16" s="19">
        <v>3.4584563198496134</v>
      </c>
      <c r="C16" s="20">
        <v>3.4841390801380041</v>
      </c>
      <c r="D16" s="20">
        <v>3.5752163652361357</v>
      </c>
      <c r="E16" s="19">
        <v>4.2831367225118289</v>
      </c>
      <c r="F16" s="19">
        <v>4.1106138144726936</v>
      </c>
      <c r="G16" s="20">
        <v>3.9264489914349769</v>
      </c>
      <c r="H16" s="20">
        <v>3.9307173940254434</v>
      </c>
      <c r="I16" s="19">
        <v>9.7753181489267256</v>
      </c>
      <c r="J16" s="20">
        <v>10.4500998448306</v>
      </c>
      <c r="K16" s="20">
        <v>9.7740844515919125</v>
      </c>
      <c r="L16" s="19">
        <v>10.004113776290415</v>
      </c>
      <c r="M16" s="20">
        <v>9.2213145099587841</v>
      </c>
      <c r="N16" s="20">
        <v>10.397253327502547</v>
      </c>
      <c r="O16" s="3">
        <v>9.9968786411813859</v>
      </c>
      <c r="P16" s="20">
        <v>1.1944588667860483E-2</v>
      </c>
      <c r="Q16" s="20">
        <v>4.8774964507503508E-2</v>
      </c>
      <c r="R16" s="20">
        <v>1.1673019619162429E-2</v>
      </c>
      <c r="S16" s="20">
        <v>0</v>
      </c>
    </row>
    <row r="17" spans="1:19">
      <c r="A17" s="22" t="s">
        <v>49</v>
      </c>
      <c r="B17" s="19">
        <v>1.0999375796253597</v>
      </c>
      <c r="C17" s="20">
        <v>0.99173059764255855</v>
      </c>
      <c r="D17" s="20">
        <v>1.0168395222145015</v>
      </c>
      <c r="E17" s="19">
        <v>1.3424549042488576</v>
      </c>
      <c r="F17" s="19">
        <v>1.2080612627963112</v>
      </c>
      <c r="G17" s="20">
        <v>1.0638188859807278</v>
      </c>
      <c r="H17" s="20">
        <v>1.1207726837320893</v>
      </c>
      <c r="I17" s="19">
        <v>3.3486567600286445</v>
      </c>
      <c r="J17" s="20">
        <v>3.0954612136223312</v>
      </c>
      <c r="K17" s="20">
        <v>2.4371486266746603</v>
      </c>
      <c r="L17" s="19">
        <v>3.5979920605853364</v>
      </c>
      <c r="M17" s="20">
        <v>1.8773601204432708</v>
      </c>
      <c r="N17" s="20">
        <v>3.4213223788987572</v>
      </c>
      <c r="O17" s="3">
        <v>3.4685857530326616</v>
      </c>
      <c r="P17" s="20">
        <v>7.3208769254628769E-3</v>
      </c>
      <c r="Q17" s="20">
        <v>1.8871266029688858E-3</v>
      </c>
      <c r="R17" s="20">
        <v>1.2097493059859245E-2</v>
      </c>
      <c r="S17" s="20">
        <v>0</v>
      </c>
    </row>
    <row r="18" spans="1:19">
      <c r="A18" s="23" t="s">
        <v>87</v>
      </c>
      <c r="O18" s="5"/>
    </row>
    <row r="19" spans="1:19">
      <c r="A19" s="22" t="s">
        <v>19</v>
      </c>
      <c r="B19" s="19">
        <v>11.044599390498844</v>
      </c>
      <c r="C19" s="20">
        <v>11.176043311444635</v>
      </c>
      <c r="D19" s="20">
        <v>11.038194586369331</v>
      </c>
      <c r="E19" s="19">
        <v>11.102997599392403</v>
      </c>
      <c r="F19" s="19">
        <v>11.810399659218888</v>
      </c>
      <c r="G19" s="20">
        <v>12.028892727685557</v>
      </c>
      <c r="H19" s="20">
        <v>11.910776019863864</v>
      </c>
      <c r="I19" s="19">
        <v>2.4388035864685174</v>
      </c>
      <c r="J19" s="20">
        <v>1.5997975956887014</v>
      </c>
      <c r="K19" s="20">
        <v>1.8785740209013186</v>
      </c>
      <c r="L19" s="19">
        <v>2.5349193647773962</v>
      </c>
      <c r="M19" s="20">
        <v>1.449268208406348</v>
      </c>
      <c r="N19" s="20">
        <v>1.7759861549841591</v>
      </c>
      <c r="O19" s="3">
        <v>1.7657326501241113</v>
      </c>
      <c r="P19" s="20">
        <v>3.59975224611247</v>
      </c>
      <c r="Q19" s="20">
        <v>3.4138846065631356</v>
      </c>
      <c r="R19" s="20">
        <v>2.8974557061964634</v>
      </c>
      <c r="S19" s="20">
        <v>3.839493817325395</v>
      </c>
    </row>
    <row r="20" spans="1:19">
      <c r="A20" s="22" t="s">
        <v>21</v>
      </c>
      <c r="B20" s="19">
        <v>3.3355846675606364</v>
      </c>
      <c r="C20" s="20">
        <v>4.6151059458094643</v>
      </c>
      <c r="D20" s="20">
        <v>4.282522192271589</v>
      </c>
      <c r="E20" s="19">
        <v>5.0641286808513071</v>
      </c>
      <c r="F20" s="19">
        <v>4.2260359103932403</v>
      </c>
      <c r="G20" s="20">
        <v>5.9128914354624635</v>
      </c>
      <c r="H20" s="20">
        <v>5.8762007062962809</v>
      </c>
      <c r="I20" s="19">
        <v>3.1511150430764565</v>
      </c>
      <c r="J20" s="20">
        <v>5.1896508851388106</v>
      </c>
      <c r="K20" s="20">
        <v>5.3295371938233149</v>
      </c>
      <c r="L20" s="19">
        <v>4.5259350162207754</v>
      </c>
      <c r="M20" s="20">
        <v>6.1244662734160968</v>
      </c>
      <c r="N20" s="20">
        <v>6.1075935135604542</v>
      </c>
      <c r="O20" s="3">
        <v>6.5362416901091693</v>
      </c>
      <c r="P20" s="20">
        <v>3.693286081568055</v>
      </c>
      <c r="Q20" s="20">
        <v>3.9199974451209068</v>
      </c>
      <c r="R20" s="20">
        <v>4.169178134524123</v>
      </c>
      <c r="S20" s="20">
        <v>4.304978907822413</v>
      </c>
    </row>
    <row r="21" spans="1:19">
      <c r="A21" s="22" t="s">
        <v>23</v>
      </c>
      <c r="B21" s="19">
        <v>1.1438391429365817</v>
      </c>
      <c r="C21" s="20">
        <v>2.0032823898139798</v>
      </c>
      <c r="D21" s="20">
        <v>1.5332548832319721</v>
      </c>
      <c r="E21" s="19">
        <v>1.456716186830123</v>
      </c>
      <c r="F21" s="19">
        <v>1.2025655551771928</v>
      </c>
      <c r="G21" s="20">
        <v>1.857166202217813</v>
      </c>
      <c r="H21" s="20">
        <v>1.9419743510647605</v>
      </c>
      <c r="I21" s="19">
        <v>0.73256577132916068</v>
      </c>
      <c r="J21" s="20">
        <v>1.0489407978248051</v>
      </c>
      <c r="K21" s="20">
        <v>1.2578131154932382</v>
      </c>
      <c r="L21" s="19">
        <v>0.57314551786743617</v>
      </c>
      <c r="M21" s="20">
        <v>0.78127699484167135</v>
      </c>
      <c r="N21" s="20">
        <v>0.92400903771867382</v>
      </c>
      <c r="O21" s="3">
        <v>0.81336277621278996</v>
      </c>
      <c r="P21" s="20">
        <v>0.14795877575672342</v>
      </c>
      <c r="Q21" s="20">
        <v>9.1525640243990958E-2</v>
      </c>
      <c r="R21" s="20">
        <v>6.0062991858599403E-2</v>
      </c>
      <c r="S21" s="20">
        <v>0.11687056141511018</v>
      </c>
    </row>
    <row r="22" spans="1:19">
      <c r="A22" s="22" t="s">
        <v>25</v>
      </c>
      <c r="B22" s="19">
        <v>8.7402964541157733</v>
      </c>
      <c r="C22" s="20">
        <v>7.0020656734113622</v>
      </c>
      <c r="D22" s="20">
        <v>7.2333646703482275</v>
      </c>
      <c r="E22" s="19">
        <v>12.770782502380792</v>
      </c>
      <c r="F22" s="19">
        <v>11.503424344453457</v>
      </c>
      <c r="G22" s="20">
        <v>8.9681684894958327</v>
      </c>
      <c r="H22" s="20">
        <v>9.1201567824815886</v>
      </c>
      <c r="I22" s="19">
        <v>9.6508868461815567</v>
      </c>
      <c r="J22" s="20">
        <v>8.385011222363504</v>
      </c>
      <c r="K22" s="20">
        <v>9.0761990040153222</v>
      </c>
      <c r="L22" s="19">
        <v>11.152326019374671</v>
      </c>
      <c r="M22" s="20">
        <v>9.9540933435348116</v>
      </c>
      <c r="N22" s="20">
        <v>9.0782705515830742</v>
      </c>
      <c r="O22" s="3">
        <v>8.9561672040186036</v>
      </c>
      <c r="P22" s="20">
        <v>0.11029479052177624</v>
      </c>
      <c r="Q22" s="20">
        <v>0.12164708409907124</v>
      </c>
      <c r="R22" s="20">
        <v>8.5106924859711525E-2</v>
      </c>
      <c r="S22" s="20">
        <v>0</v>
      </c>
    </row>
    <row r="23" spans="1:19">
      <c r="A23" s="22" t="s">
        <v>32</v>
      </c>
      <c r="B23" s="19">
        <v>3.4075223443281142</v>
      </c>
      <c r="C23" s="20">
        <v>3.100156800895796</v>
      </c>
      <c r="D23" s="20">
        <v>3.1875911157770038</v>
      </c>
      <c r="E23" s="19">
        <v>4.1710155287853308</v>
      </c>
      <c r="F23" s="19">
        <v>4.1287810267392571</v>
      </c>
      <c r="G23" s="20">
        <v>3.7154649872800158</v>
      </c>
      <c r="H23" s="20">
        <v>3.8582861500253745</v>
      </c>
      <c r="I23" s="19">
        <v>5.0330682586547812</v>
      </c>
      <c r="J23" s="20">
        <v>4.8717110656739013</v>
      </c>
      <c r="K23" s="20">
        <v>3.8222914369279906</v>
      </c>
      <c r="L23" s="19">
        <v>5.3146691708050326</v>
      </c>
      <c r="M23" s="20">
        <v>4.8083520497568921</v>
      </c>
      <c r="N23" s="20">
        <v>4.9760177901009994</v>
      </c>
      <c r="O23" s="3">
        <v>4.8892240741422883</v>
      </c>
      <c r="P23" s="20">
        <v>6.3576036457967085E-3</v>
      </c>
      <c r="Q23" s="20">
        <v>1.2411486504141516E-2</v>
      </c>
      <c r="R23" s="20">
        <v>1.2097493059859243E-2</v>
      </c>
      <c r="S23" s="20">
        <v>0</v>
      </c>
    </row>
    <row r="24" spans="1:19">
      <c r="B24" s="45" t="s">
        <v>114</v>
      </c>
    </row>
    <row r="25" spans="1:19" ht="21">
      <c r="A25" s="54" t="s">
        <v>119</v>
      </c>
    </row>
    <row r="26" spans="1:19" ht="18.75">
      <c r="A26" s="51" t="s">
        <v>115</v>
      </c>
    </row>
    <row r="27" spans="1:19" s="47" customFormat="1">
      <c r="A27" s="58" t="s">
        <v>118</v>
      </c>
      <c r="B27" s="66" t="s">
        <v>89</v>
      </c>
      <c r="C27" s="67"/>
      <c r="D27" s="66" t="s">
        <v>90</v>
      </c>
      <c r="E27" s="67"/>
      <c r="F27" s="66" t="s">
        <v>92</v>
      </c>
      <c r="G27" s="67"/>
      <c r="H27" s="67"/>
      <c r="I27" s="67"/>
      <c r="J27" s="66" t="s">
        <v>91</v>
      </c>
      <c r="K27" s="67"/>
      <c r="L27" s="67"/>
      <c r="M27" s="67"/>
      <c r="N27" s="66" t="s">
        <v>83</v>
      </c>
      <c r="O27" s="67"/>
      <c r="P27" s="39" t="s">
        <v>97</v>
      </c>
    </row>
    <row r="28" spans="1:19" s="47" customFormat="1">
      <c r="A28" s="39" t="s">
        <v>113</v>
      </c>
      <c r="B28" s="59" t="s">
        <v>77</v>
      </c>
      <c r="C28" s="39" t="s">
        <v>78</v>
      </c>
      <c r="D28" s="59" t="s">
        <v>77</v>
      </c>
      <c r="E28" s="39" t="s">
        <v>78</v>
      </c>
      <c r="F28" s="59" t="s">
        <v>77</v>
      </c>
      <c r="G28" s="39" t="s">
        <v>78</v>
      </c>
      <c r="H28" s="39" t="s">
        <v>79</v>
      </c>
      <c r="I28" s="39" t="s">
        <v>84</v>
      </c>
      <c r="J28" s="59" t="s">
        <v>77</v>
      </c>
      <c r="K28" s="39" t="s">
        <v>78</v>
      </c>
      <c r="L28" s="39" t="s">
        <v>79</v>
      </c>
      <c r="M28" s="39" t="s">
        <v>84</v>
      </c>
      <c r="N28" s="59" t="s">
        <v>77</v>
      </c>
      <c r="O28" s="39" t="s">
        <v>78</v>
      </c>
      <c r="P28" s="62" t="s">
        <v>77</v>
      </c>
    </row>
    <row r="29" spans="1:19">
      <c r="A29" s="23" t="s">
        <v>95</v>
      </c>
      <c r="B29" s="19"/>
      <c r="C29" s="20"/>
      <c r="D29" s="19"/>
      <c r="E29" s="20"/>
      <c r="F29" s="19"/>
      <c r="G29" s="20"/>
      <c r="H29" s="20"/>
      <c r="I29" s="20"/>
      <c r="J29" s="19"/>
      <c r="K29" s="20"/>
      <c r="L29" s="20"/>
      <c r="M29" s="20"/>
      <c r="N29" s="19"/>
      <c r="O29" s="20"/>
      <c r="P29" s="24"/>
    </row>
    <row r="30" spans="1:19" s="29" customFormat="1">
      <c r="A30" s="25" t="s">
        <v>56</v>
      </c>
      <c r="B30" s="26">
        <v>0.41987585897238117</v>
      </c>
      <c r="C30" s="26">
        <v>0.34976093641917477</v>
      </c>
      <c r="D30" s="26">
        <v>0.45951686533096625</v>
      </c>
      <c r="E30" s="26">
        <v>0.35050869579931315</v>
      </c>
      <c r="F30" s="26">
        <v>2.9429507659594609</v>
      </c>
      <c r="G30" s="26">
        <v>2.8577230514387488</v>
      </c>
      <c r="H30" s="26">
        <v>1.8785181684762855</v>
      </c>
      <c r="I30" s="26">
        <v>1.6581113674496644</v>
      </c>
      <c r="J30" s="48">
        <v>2.3946288790112389</v>
      </c>
      <c r="K30" s="48">
        <v>2.4377199251010864</v>
      </c>
      <c r="L30" s="48">
        <v>1.6200188374283422</v>
      </c>
      <c r="M30" s="48">
        <v>1.7665951318322572</v>
      </c>
      <c r="N30" s="26">
        <v>7.7228828872749773</v>
      </c>
      <c r="O30" s="26">
        <v>7.7229299363057322</v>
      </c>
      <c r="P30" s="26">
        <v>7.2634398208592872</v>
      </c>
    </row>
    <row r="31" spans="1:19" s="29" customFormat="1">
      <c r="A31" s="25" t="s">
        <v>38</v>
      </c>
      <c r="B31" s="26">
        <v>0.23105557499570437</v>
      </c>
      <c r="C31" s="26">
        <v>0.19079503298776163</v>
      </c>
      <c r="D31" s="26">
        <v>0.33949404007101192</v>
      </c>
      <c r="E31" s="26">
        <v>0.26257513312938058</v>
      </c>
      <c r="F31" s="26">
        <v>1.5260105283547507</v>
      </c>
      <c r="G31" s="26">
        <v>1.2790356638513936</v>
      </c>
      <c r="H31" s="26">
        <v>1.1285882197362374</v>
      </c>
      <c r="I31" s="26">
        <v>0.61328125</v>
      </c>
      <c r="J31" s="48">
        <v>1.025372315501637</v>
      </c>
      <c r="K31" s="48">
        <v>1.546740585622665</v>
      </c>
      <c r="L31" s="48">
        <v>0.57535552738985341</v>
      </c>
      <c r="M31" s="48">
        <v>0.72821403974422916</v>
      </c>
      <c r="N31" s="26">
        <v>0.32640500688545365</v>
      </c>
      <c r="O31" s="26">
        <v>0.32640699539666529</v>
      </c>
      <c r="P31" s="26">
        <v>0.32931912793944912</v>
      </c>
    </row>
    <row r="32" spans="1:19" s="29" customFormat="1">
      <c r="A32" s="25" t="s">
        <v>39</v>
      </c>
      <c r="B32" s="26">
        <v>9.8110041275825607E-2</v>
      </c>
      <c r="C32" s="26">
        <v>0.28977665182721274</v>
      </c>
      <c r="D32" s="26">
        <v>0.13460563023078875</v>
      </c>
      <c r="E32" s="26">
        <v>0.4095303046994041</v>
      </c>
      <c r="F32" s="26">
        <v>0.31109707121595076</v>
      </c>
      <c r="G32" s="26">
        <v>0.26252461168234525</v>
      </c>
      <c r="H32" s="26">
        <v>1.0745932634269539</v>
      </c>
      <c r="I32" s="26">
        <v>1.1182099412751678</v>
      </c>
      <c r="J32" s="48">
        <v>0.19672518753544285</v>
      </c>
      <c r="K32" s="48">
        <v>0.34099697871532081</v>
      </c>
      <c r="L32" s="48">
        <v>1.0103605855882045</v>
      </c>
      <c r="M32" s="48">
        <v>0.97881115880752811</v>
      </c>
      <c r="N32" s="26">
        <v>3.8195121758008091E-4</v>
      </c>
      <c r="O32" s="26">
        <v>3.2657028053693378E-4</v>
      </c>
      <c r="P32" s="26">
        <v>3.9696134033202638E-4</v>
      </c>
    </row>
    <row r="33" spans="1:16" s="29" customFormat="1">
      <c r="A33" s="25" t="s">
        <v>94</v>
      </c>
      <c r="B33" s="26">
        <v>0.17342494033128522</v>
      </c>
      <c r="C33" s="26">
        <v>0.26123324899488753</v>
      </c>
      <c r="D33" s="26">
        <v>0.25234592949530815</v>
      </c>
      <c r="E33" s="26">
        <v>0.37373853148722058</v>
      </c>
      <c r="F33" s="26">
        <v>0.44309595802086266</v>
      </c>
      <c r="G33" s="26">
        <v>0.4500764099919039</v>
      </c>
      <c r="H33" s="26">
        <v>0.52734958399261667</v>
      </c>
      <c r="I33" s="26">
        <v>0.47879089765100669</v>
      </c>
      <c r="J33" s="48">
        <v>0.41407727266849864</v>
      </c>
      <c r="K33" s="48">
        <v>0.42582927027833811</v>
      </c>
      <c r="L33" s="48">
        <v>0.4455865765880998</v>
      </c>
      <c r="M33" s="48">
        <v>0.46461414760458175</v>
      </c>
      <c r="N33" s="26">
        <v>3.8195121758008091E-4</v>
      </c>
      <c r="O33" s="26">
        <v>3.2657028053693378E-4</v>
      </c>
      <c r="P33" s="26">
        <v>3.9696134033202638E-4</v>
      </c>
    </row>
    <row r="34" spans="1:16" s="29" customFormat="1">
      <c r="A34" s="30" t="s">
        <v>86</v>
      </c>
      <c r="B34" s="31"/>
      <c r="C34" s="27"/>
      <c r="D34" s="31"/>
      <c r="E34" s="27"/>
      <c r="F34" s="31"/>
      <c r="G34" s="27"/>
      <c r="H34" s="27"/>
      <c r="I34" s="27"/>
      <c r="J34" s="49"/>
      <c r="K34" s="50"/>
      <c r="L34" s="50"/>
      <c r="M34" s="50"/>
      <c r="N34" s="31"/>
      <c r="O34" s="27"/>
      <c r="P34" s="28"/>
    </row>
    <row r="35" spans="1:16" s="29" customFormat="1">
      <c r="A35" s="27" t="s">
        <v>69</v>
      </c>
      <c r="B35" s="28">
        <v>13.04176872744786</v>
      </c>
      <c r="C35" s="28">
        <v>12.265164905016256</v>
      </c>
      <c r="D35" s="28">
        <v>9.9615774790768459</v>
      </c>
      <c r="E35" s="28">
        <v>9.4497662462967007</v>
      </c>
      <c r="F35" s="28">
        <v>3.4440396224939267</v>
      </c>
      <c r="G35" s="28">
        <v>3.2048548955357505</v>
      </c>
      <c r="H35" s="28">
        <v>1.5419137726788064</v>
      </c>
      <c r="I35" s="28">
        <v>2.7242816694630871</v>
      </c>
      <c r="J35" s="28">
        <v>2.3144610561094714</v>
      </c>
      <c r="K35" s="28">
        <v>2.5345943880089372</v>
      </c>
      <c r="L35" s="28">
        <v>2.0303336860506129</v>
      </c>
      <c r="M35" s="28">
        <v>2.0192484123007017</v>
      </c>
      <c r="N35" s="28">
        <v>10.19242496088027</v>
      </c>
      <c r="O35" s="28">
        <v>10.192487054754078</v>
      </c>
      <c r="P35" s="28">
        <v>9.9848479856395258</v>
      </c>
    </row>
    <row r="36" spans="1:16" s="29" customFormat="1">
      <c r="A36" s="27" t="s">
        <v>70</v>
      </c>
      <c r="B36" s="28">
        <v>34.732177459711856</v>
      </c>
      <c r="C36" s="28">
        <v>35.693489292952592</v>
      </c>
      <c r="D36" s="28">
        <v>28.245847070758305</v>
      </c>
      <c r="E36" s="28">
        <v>28.681020235443018</v>
      </c>
      <c r="F36" s="28">
        <v>10.207690110121046</v>
      </c>
      <c r="G36" s="28">
        <v>9.856196980754051</v>
      </c>
      <c r="H36" s="28">
        <v>8.005032593487222</v>
      </c>
      <c r="I36" s="28">
        <v>10.733955536912752</v>
      </c>
      <c r="J36" s="28">
        <v>7.5572642699648362</v>
      </c>
      <c r="K36" s="28">
        <v>7.6825095658938576</v>
      </c>
      <c r="L36" s="28">
        <v>6.9465536420966139</v>
      </c>
      <c r="M36" s="28">
        <v>6.8309598376846603</v>
      </c>
      <c r="N36" s="28">
        <v>32.336237011791809</v>
      </c>
      <c r="O36" s="28">
        <v>32.336434009290272</v>
      </c>
      <c r="P36" s="28">
        <v>30.136987388935179</v>
      </c>
    </row>
    <row r="37" spans="1:16" s="29" customFormat="1">
      <c r="A37" s="27" t="s">
        <v>71</v>
      </c>
      <c r="B37" s="28">
        <v>7.5335279856619506</v>
      </c>
      <c r="C37" s="28">
        <v>8.2854380545966997</v>
      </c>
      <c r="D37" s="28">
        <v>8.3827986304844035</v>
      </c>
      <c r="E37" s="28">
        <v>9.1049257418193168</v>
      </c>
      <c r="F37" s="28">
        <v>19.863213971471186</v>
      </c>
      <c r="G37" s="28">
        <v>19.637234847214614</v>
      </c>
      <c r="H37" s="28">
        <v>20.917190625430596</v>
      </c>
      <c r="I37" s="28">
        <v>21.27647860738255</v>
      </c>
      <c r="J37" s="28">
        <v>20.608056312046166</v>
      </c>
      <c r="K37" s="28">
        <v>19.638802702873839</v>
      </c>
      <c r="L37" s="28">
        <v>21.982813753648301</v>
      </c>
      <c r="M37" s="28">
        <v>21.264351272264559</v>
      </c>
      <c r="N37" s="28">
        <v>27.010300067025945</v>
      </c>
      <c r="O37" s="28">
        <v>27.010464618069527</v>
      </c>
      <c r="P37" s="28">
        <v>30.630926384710321</v>
      </c>
    </row>
    <row r="38" spans="1:16" s="29" customFormat="1">
      <c r="A38" s="27" t="s">
        <v>72</v>
      </c>
      <c r="B38" s="28">
        <v>3.1311181597328051</v>
      </c>
      <c r="C38" s="28">
        <v>2.2233153874177369</v>
      </c>
      <c r="D38" s="28">
        <v>3.0174042607151912</v>
      </c>
      <c r="E38" s="28">
        <v>2.3290277826328012</v>
      </c>
      <c r="F38" s="28">
        <v>2.0170114740334486</v>
      </c>
      <c r="G38" s="28">
        <v>2.0294291580103274</v>
      </c>
      <c r="H38" s="28">
        <v>1.9147344386790228</v>
      </c>
      <c r="I38" s="28">
        <v>1.4532560822147651</v>
      </c>
      <c r="J38" s="28">
        <v>1.8595609980462942</v>
      </c>
      <c r="K38" s="28">
        <v>1.6293962405810998</v>
      </c>
      <c r="L38" s="28">
        <v>1.4199389915386613</v>
      </c>
      <c r="M38" s="28">
        <v>1.4638890080157003</v>
      </c>
      <c r="N38" s="28">
        <v>0.97908439333994868</v>
      </c>
      <c r="O38" s="28">
        <v>0.97909035807778111</v>
      </c>
      <c r="P38" s="28">
        <v>0.84247105258665966</v>
      </c>
    </row>
    <row r="39" spans="1:16" s="29" customFormat="1">
      <c r="A39" s="27" t="s">
        <v>73</v>
      </c>
      <c r="B39" s="28">
        <v>7.6693268315442129</v>
      </c>
      <c r="C39" s="28">
        <v>9.1851448052840237</v>
      </c>
      <c r="D39" s="28">
        <v>10.630579507988841</v>
      </c>
      <c r="E39" s="28">
        <v>11.718992521469145</v>
      </c>
      <c r="F39" s="28">
        <v>18.233403708121322</v>
      </c>
      <c r="G39" s="28">
        <v>18.878005366531092</v>
      </c>
      <c r="H39" s="28">
        <v>21.870454181852146</v>
      </c>
      <c r="I39" s="28">
        <v>21.570574664429532</v>
      </c>
      <c r="J39" s="28">
        <v>19.716666471686043</v>
      </c>
      <c r="K39" s="28">
        <v>18.923424228170312</v>
      </c>
      <c r="L39" s="28">
        <v>22.542355143664462</v>
      </c>
      <c r="M39" s="28">
        <v>21.958511362641662</v>
      </c>
      <c r="N39" s="28">
        <v>1.0984777605408711</v>
      </c>
      <c r="O39" s="28">
        <v>1.0984844526420843</v>
      </c>
      <c r="P39" s="28">
        <v>1.4351343337023752</v>
      </c>
    </row>
    <row r="40" spans="1:16" s="29" customFormat="1">
      <c r="A40" s="27" t="s">
        <v>74</v>
      </c>
      <c r="B40" s="28">
        <v>0.63161670548425408</v>
      </c>
      <c r="C40" s="28">
        <v>1.1817256363543158</v>
      </c>
      <c r="D40" s="28">
        <v>0.70980218108039561</v>
      </c>
      <c r="E40" s="28">
        <v>1.1969771688874511</v>
      </c>
      <c r="F40" s="28">
        <v>0.71575489968655304</v>
      </c>
      <c r="G40" s="28">
        <v>0.66317804885448894</v>
      </c>
      <c r="H40" s="28">
        <v>0.96046519585222556</v>
      </c>
      <c r="I40" s="28">
        <v>1.1253932466442953</v>
      </c>
      <c r="J40" s="28">
        <v>0.62225500633276543</v>
      </c>
      <c r="K40" s="28">
        <v>0.68366176989389327</v>
      </c>
      <c r="L40" s="28">
        <v>0.88787854122334753</v>
      </c>
      <c r="M40" s="28">
        <v>0.79479450429179643</v>
      </c>
      <c r="N40" s="28">
        <v>3.8195121758008091E-4</v>
      </c>
      <c r="O40" s="28">
        <v>3.2657028053693378E-4</v>
      </c>
      <c r="P40" s="28">
        <v>3.9696134033202638E-4</v>
      </c>
    </row>
    <row r="41" spans="1:16" s="29" customFormat="1">
      <c r="A41" s="27" t="s">
        <v>75</v>
      </c>
      <c r="B41" s="28">
        <v>3.3851256523424129</v>
      </c>
      <c r="C41" s="28">
        <v>3.3851256523424129</v>
      </c>
      <c r="D41" s="28">
        <v>4.6533413644433175</v>
      </c>
      <c r="E41" s="28">
        <v>4.6533413644433175</v>
      </c>
      <c r="F41" s="28">
        <v>8.0038256849288629</v>
      </c>
      <c r="G41" s="28">
        <v>8.6455337547992439</v>
      </c>
      <c r="H41" s="28">
        <v>8.0038256849288629</v>
      </c>
      <c r="I41" s="28">
        <v>8.6455337547992439</v>
      </c>
      <c r="J41" s="28">
        <v>8.717357934551778</v>
      </c>
      <c r="K41" s="28">
        <v>8.5403588001700612</v>
      </c>
      <c r="L41" s="28">
        <v>8.717357934551778</v>
      </c>
      <c r="M41" s="28">
        <v>8.5403588001700612</v>
      </c>
      <c r="N41" s="28">
        <v>7.6390243516016182E-4</v>
      </c>
      <c r="O41" s="28">
        <v>6.5314056107386757E-4</v>
      </c>
      <c r="P41" s="28">
        <v>7.9392268066405276E-4</v>
      </c>
    </row>
    <row r="42" spans="1:16" s="29" customFormat="1">
      <c r="A42" s="27" t="s">
        <v>48</v>
      </c>
      <c r="B42" s="28">
        <v>0.60126498929537608</v>
      </c>
      <c r="C42" s="28">
        <v>0.47999650289391999</v>
      </c>
      <c r="D42" s="28">
        <v>0.41275678417448641</v>
      </c>
      <c r="E42" s="28">
        <v>0.56112308735100624</v>
      </c>
      <c r="F42" s="28">
        <v>0.55431475557545906</v>
      </c>
      <c r="G42" s="28">
        <v>0.57417943759478052</v>
      </c>
      <c r="H42" s="28">
        <v>0.723042286917014</v>
      </c>
      <c r="I42" s="28">
        <v>0.74677537751677858</v>
      </c>
      <c r="J42" s="28">
        <v>0.45945644738324715</v>
      </c>
      <c r="K42" s="28">
        <v>0.40898153759871192</v>
      </c>
      <c r="L42" s="28">
        <v>0.53694422803365927</v>
      </c>
      <c r="M42" s="28">
        <v>0.47064555439300843</v>
      </c>
      <c r="N42" s="28">
        <v>3.8195121758008091E-4</v>
      </c>
      <c r="O42" s="28">
        <v>3.2657028053693378E-4</v>
      </c>
      <c r="P42" s="28">
        <v>3.9696134033202638E-4</v>
      </c>
    </row>
    <row r="43" spans="1:16" s="29" customFormat="1">
      <c r="A43" s="27" t="s">
        <v>49</v>
      </c>
      <c r="B43" s="28">
        <v>1.1653428552436351</v>
      </c>
      <c r="C43" s="28">
        <v>1.2602523481262693</v>
      </c>
      <c r="D43" s="28">
        <v>1.4590730408318537</v>
      </c>
      <c r="E43" s="28">
        <v>1.6363107399970003</v>
      </c>
      <c r="F43" s="28">
        <v>2.6165287985516379</v>
      </c>
      <c r="G43" s="28">
        <v>2.7624700521269978</v>
      </c>
      <c r="H43" s="28">
        <v>3.3007552589307263</v>
      </c>
      <c r="I43" s="28">
        <v>2.8324244966442951</v>
      </c>
      <c r="J43" s="28">
        <v>2.9341300036389542</v>
      </c>
      <c r="K43" s="28">
        <v>2.8393235126504992</v>
      </c>
      <c r="L43" s="28">
        <v>2.9962363903456244</v>
      </c>
      <c r="M43" s="28">
        <v>3.2078859468809306</v>
      </c>
      <c r="N43" s="28">
        <v>3.8195121758008091E-4</v>
      </c>
      <c r="O43" s="28">
        <v>3.2657028053693378E-4</v>
      </c>
      <c r="P43" s="28">
        <v>3.9696134033202638E-4</v>
      </c>
    </row>
    <row r="44" spans="1:16">
      <c r="A44" s="21" t="s">
        <v>87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>
      <c r="A45" s="27" t="s">
        <v>19</v>
      </c>
      <c r="B45" s="28">
        <v>10.254678491293948</v>
      </c>
      <c r="C45" s="28">
        <v>10.164809032771924</v>
      </c>
      <c r="D45" s="28">
        <v>10.088828303322343</v>
      </c>
      <c r="E45" s="28">
        <v>10.100048451198058</v>
      </c>
      <c r="F45" s="28">
        <v>2.5376718847406665</v>
      </c>
      <c r="G45" s="28">
        <v>2.4576817458631881</v>
      </c>
      <c r="H45" s="28">
        <v>2.2389700476533521</v>
      </c>
      <c r="I45" s="28">
        <v>2.4311818372483218</v>
      </c>
      <c r="J45" s="28">
        <v>1.8965662680646982</v>
      </c>
      <c r="K45" s="28">
        <v>2.2231374774986659</v>
      </c>
      <c r="L45" s="28">
        <v>2.4210746636588798</v>
      </c>
      <c r="M45" s="28">
        <v>2.3441414968032563</v>
      </c>
      <c r="N45" s="28">
        <v>5.1400542735110424</v>
      </c>
      <c r="O45" s="28">
        <v>5.1400855875391231</v>
      </c>
      <c r="P45" s="28">
        <v>4.8312576886449605</v>
      </c>
    </row>
    <row r="46" spans="1:16">
      <c r="A46" s="27" t="s">
        <v>21</v>
      </c>
      <c r="B46" s="28">
        <v>3.964253956070281</v>
      </c>
      <c r="C46" s="28">
        <v>2.9844392440010146</v>
      </c>
      <c r="D46" s="28">
        <v>5.1232564037534871</v>
      </c>
      <c r="E46" s="28">
        <v>4.1243542683639296</v>
      </c>
      <c r="F46" s="28">
        <v>7.0223441350631948</v>
      </c>
      <c r="G46" s="28">
        <v>6.608333186954038</v>
      </c>
      <c r="H46" s="28">
        <v>5.9706214725838329</v>
      </c>
      <c r="I46" s="28">
        <v>3.6877359479865772</v>
      </c>
      <c r="J46" s="28">
        <v>7.8640816751257479</v>
      </c>
      <c r="K46" s="28">
        <v>8.4119655085075387</v>
      </c>
      <c r="L46" s="28">
        <v>4.2154753737446562</v>
      </c>
      <c r="M46" s="28">
        <v>5.4677835735419418</v>
      </c>
      <c r="N46" s="28">
        <v>5.3853397169044026</v>
      </c>
      <c r="O46" s="28">
        <v>5.3853725252504141</v>
      </c>
      <c r="P46" s="28">
        <v>5.8716139693871359</v>
      </c>
    </row>
    <row r="47" spans="1:16">
      <c r="A47" s="27" t="s">
        <v>23</v>
      </c>
      <c r="B47" s="28">
        <v>1.8872308323268354</v>
      </c>
      <c r="C47" s="28">
        <v>1.1544692030703498</v>
      </c>
      <c r="D47" s="28">
        <v>1.8579444585341109</v>
      </c>
      <c r="E47" s="28">
        <v>1.1929384084860761</v>
      </c>
      <c r="F47" s="28">
        <v>1.0958223963706348</v>
      </c>
      <c r="G47" s="28">
        <v>1.1082243339875157</v>
      </c>
      <c r="H47" s="28">
        <v>1.0138128137857181</v>
      </c>
      <c r="I47" s="28">
        <v>0.6597630033557047</v>
      </c>
      <c r="J47" s="28">
        <v>1.069150596671496</v>
      </c>
      <c r="K47" s="28">
        <v>1.0800923120064405</v>
      </c>
      <c r="L47" s="28">
        <v>0.67795361961573197</v>
      </c>
      <c r="M47" s="28">
        <v>0.78506200697410788</v>
      </c>
      <c r="N47" s="28">
        <v>0.31957972960290643</v>
      </c>
      <c r="O47" s="28">
        <v>0.31958167653344338</v>
      </c>
      <c r="P47" s="28">
        <v>0.32443650345336517</v>
      </c>
    </row>
    <row r="48" spans="1:16">
      <c r="A48" s="27" t="s">
        <v>25</v>
      </c>
      <c r="B48" s="28">
        <v>5.839883409275334</v>
      </c>
      <c r="C48" s="28">
        <v>6.7181464072375716</v>
      </c>
      <c r="D48" s="28">
        <v>8.0854996195790001</v>
      </c>
      <c r="E48" s="28">
        <v>8.897779113508804</v>
      </c>
      <c r="F48" s="28">
        <v>9.438843593068782</v>
      </c>
      <c r="G48" s="28">
        <v>9.8062949484239219</v>
      </c>
      <c r="H48" s="28">
        <v>11.430654801262495</v>
      </c>
      <c r="I48" s="28">
        <v>11.102978187919463</v>
      </c>
      <c r="J48" s="28">
        <v>11.531113058180782</v>
      </c>
      <c r="K48" s="28">
        <v>10.989725144506055</v>
      </c>
      <c r="L48" s="28">
        <v>12.900382562587938</v>
      </c>
      <c r="M48" s="28">
        <v>12.514659941256447</v>
      </c>
      <c r="N48" s="28">
        <v>0.27591754909206584</v>
      </c>
      <c r="O48" s="28">
        <v>0.27591923002565538</v>
      </c>
      <c r="P48" s="28">
        <v>0.35158865913207582</v>
      </c>
    </row>
    <row r="49" spans="1:16">
      <c r="A49" s="27" t="s">
        <v>32</v>
      </c>
      <c r="B49" s="28">
        <v>2.8418989137346533</v>
      </c>
      <c r="C49" s="28">
        <v>2.8418989137346533</v>
      </c>
      <c r="D49" s="28">
        <v>3.9391326401217346</v>
      </c>
      <c r="E49" s="28">
        <v>3.9391326401217346</v>
      </c>
      <c r="F49" s="28">
        <v>5.0293355104868951</v>
      </c>
      <c r="G49" s="28">
        <v>5.3760590541981319</v>
      </c>
      <c r="H49" s="28">
        <v>5.0293355104868951</v>
      </c>
      <c r="I49" s="28">
        <v>5.3760590541981319</v>
      </c>
      <c r="J49" s="28">
        <v>5.7891389224631835</v>
      </c>
      <c r="K49" s="28">
        <v>5.703890356312586</v>
      </c>
      <c r="L49" s="28">
        <v>5.7891389224631835</v>
      </c>
      <c r="M49" s="28">
        <v>5.703890356312586</v>
      </c>
      <c r="N49" s="28">
        <v>7.6390243516016182E-4</v>
      </c>
      <c r="O49" s="28">
        <v>6.5314056107386757E-4</v>
      </c>
      <c r="P49" s="28">
        <v>7.9392268066405276E-4</v>
      </c>
    </row>
    <row r="50" spans="1:16">
      <c r="A50" s="27" t="s">
        <v>50</v>
      </c>
      <c r="B50" s="28">
        <v>1.1042004517639739</v>
      </c>
      <c r="C50" s="28">
        <v>1.1405785596768858</v>
      </c>
      <c r="D50" s="28">
        <v>1.3886317524727365</v>
      </c>
      <c r="E50" s="28">
        <v>1.48434193482527</v>
      </c>
      <c r="F50" s="28">
        <v>1.9232492942658705</v>
      </c>
      <c r="G50" s="28">
        <v>2.0125023886439477</v>
      </c>
      <c r="H50" s="28">
        <v>2.4781962563496958</v>
      </c>
      <c r="I50" s="28">
        <v>2.0046140939597317</v>
      </c>
      <c r="J50" s="28">
        <v>2.1427344370057626</v>
      </c>
      <c r="K50" s="28">
        <v>2.2286780070376033</v>
      </c>
      <c r="L50" s="28">
        <v>2.1317689740578376</v>
      </c>
      <c r="M50" s="28">
        <v>2.3390304670247519</v>
      </c>
      <c r="N50" s="28">
        <v>3.8195121758008091E-4</v>
      </c>
      <c r="O50" s="28">
        <v>3.2657028053693378E-4</v>
      </c>
      <c r="P50" s="28">
        <v>3.9696134033202638E-4</v>
      </c>
    </row>
  </sheetData>
  <mergeCells count="11">
    <mergeCell ref="R3:S3"/>
    <mergeCell ref="B3:D3"/>
    <mergeCell ref="E3:H3"/>
    <mergeCell ref="I3:K3"/>
    <mergeCell ref="L3:O3"/>
    <mergeCell ref="P3:Q3"/>
    <mergeCell ref="B27:C27"/>
    <mergeCell ref="D27:E27"/>
    <mergeCell ref="F27:I27"/>
    <mergeCell ref="J27:M27"/>
    <mergeCell ref="N27:O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activeCell="A15" sqref="A15"/>
    </sheetView>
  </sheetViews>
  <sheetFormatPr defaultColWidth="8.85546875" defaultRowHeight="15"/>
  <cols>
    <col min="1" max="1" width="21.85546875" style="18" customWidth="1"/>
    <col min="2" max="2" width="12.5703125" style="18" customWidth="1"/>
    <col min="3" max="4" width="8.85546875" style="18"/>
    <col min="5" max="5" width="15.85546875" style="18" customWidth="1"/>
    <col min="6" max="9" width="8.85546875" style="18"/>
    <col min="10" max="10" width="13.140625" style="18" customWidth="1"/>
    <col min="11" max="11" width="13.5703125" style="18" customWidth="1"/>
    <col min="12" max="12" width="8.5703125" style="18" customWidth="1"/>
    <col min="13" max="16" width="8.85546875" style="18"/>
    <col min="17" max="17" width="13.42578125" style="18" customWidth="1"/>
    <col min="18" max="16384" width="8.85546875" style="18"/>
  </cols>
  <sheetData>
    <row r="1" spans="1:22" ht="21">
      <c r="A1" s="54" t="s">
        <v>121</v>
      </c>
    </row>
    <row r="2" spans="1:22" ht="18.75">
      <c r="A2" s="51" t="s">
        <v>116</v>
      </c>
    </row>
    <row r="3" spans="1:22" s="47" customFormat="1">
      <c r="A3" s="58" t="s">
        <v>118</v>
      </c>
      <c r="B3" s="67" t="s">
        <v>76</v>
      </c>
      <c r="C3" s="67"/>
      <c r="D3" s="67"/>
      <c r="E3" s="66" t="s">
        <v>80</v>
      </c>
      <c r="F3" s="67"/>
      <c r="G3" s="67"/>
      <c r="H3" s="67"/>
      <c r="I3" s="66" t="s">
        <v>81</v>
      </c>
      <c r="J3" s="67"/>
      <c r="K3" s="67"/>
      <c r="L3" s="66" t="s">
        <v>82</v>
      </c>
      <c r="M3" s="67"/>
      <c r="N3" s="67"/>
      <c r="O3" s="67"/>
      <c r="P3" s="66" t="s">
        <v>83</v>
      </c>
      <c r="Q3" s="67"/>
      <c r="R3" s="67"/>
      <c r="S3" s="66" t="s">
        <v>93</v>
      </c>
      <c r="T3" s="67"/>
      <c r="U3" s="67"/>
      <c r="V3" s="67"/>
    </row>
    <row r="4" spans="1:22" s="47" customFormat="1">
      <c r="A4" s="39" t="s">
        <v>113</v>
      </c>
      <c r="B4" s="59" t="s">
        <v>77</v>
      </c>
      <c r="C4" s="39" t="s">
        <v>78</v>
      </c>
      <c r="D4" s="39" t="s">
        <v>79</v>
      </c>
      <c r="E4" s="59" t="s">
        <v>77</v>
      </c>
      <c r="F4" s="39" t="s">
        <v>78</v>
      </c>
      <c r="G4" s="39" t="s">
        <v>79</v>
      </c>
      <c r="H4" s="39" t="s">
        <v>84</v>
      </c>
      <c r="I4" s="59" t="s">
        <v>77</v>
      </c>
      <c r="J4" s="39" t="s">
        <v>78</v>
      </c>
      <c r="K4" s="39" t="s">
        <v>79</v>
      </c>
      <c r="L4" s="59" t="s">
        <v>77</v>
      </c>
      <c r="M4" s="39" t="s">
        <v>78</v>
      </c>
      <c r="N4" s="39" t="s">
        <v>79</v>
      </c>
      <c r="O4" s="39" t="s">
        <v>84</v>
      </c>
      <c r="P4" s="59" t="s">
        <v>77</v>
      </c>
      <c r="Q4" s="39" t="s">
        <v>78</v>
      </c>
      <c r="R4" s="39" t="s">
        <v>79</v>
      </c>
      <c r="S4" s="59" t="s">
        <v>77</v>
      </c>
      <c r="T4" s="39" t="s">
        <v>78</v>
      </c>
      <c r="U4" s="39" t="s">
        <v>79</v>
      </c>
      <c r="V4" s="39" t="s">
        <v>84</v>
      </c>
    </row>
    <row r="5" spans="1:22">
      <c r="A5" s="23" t="s">
        <v>98</v>
      </c>
      <c r="B5" s="19"/>
      <c r="C5" s="20"/>
      <c r="D5" s="20"/>
      <c r="E5" s="19"/>
      <c r="F5" s="20"/>
      <c r="G5" s="20"/>
      <c r="H5" s="20"/>
      <c r="I5" s="19"/>
      <c r="J5" s="20"/>
      <c r="K5" s="20"/>
      <c r="L5" s="19"/>
      <c r="M5" s="20"/>
      <c r="N5" s="20"/>
      <c r="O5" s="20"/>
      <c r="P5" s="19"/>
      <c r="Q5" s="20"/>
      <c r="R5" s="20"/>
      <c r="S5" s="19"/>
      <c r="T5" s="20"/>
      <c r="U5" s="20"/>
      <c r="V5" s="20"/>
    </row>
    <row r="6" spans="1:22">
      <c r="A6" s="19" t="s">
        <v>18</v>
      </c>
      <c r="B6" s="19">
        <v>7.9679677593695031</v>
      </c>
      <c r="C6" s="19">
        <v>10.260138620579824</v>
      </c>
      <c r="D6" s="20">
        <v>10.480644397332702</v>
      </c>
      <c r="E6" s="19">
        <v>6.0984245575836491</v>
      </c>
      <c r="F6" s="19">
        <v>6.5392313702606604</v>
      </c>
      <c r="G6" s="19">
        <v>9.1809156054775247</v>
      </c>
      <c r="H6" s="20">
        <v>9.3805540746493605</v>
      </c>
      <c r="I6" s="19">
        <v>7.199512390832763</v>
      </c>
      <c r="J6" s="19">
        <v>10.309554407024439</v>
      </c>
      <c r="K6" s="19">
        <v>10.633135124630464</v>
      </c>
      <c r="L6" s="19">
        <v>5.9541966673295832</v>
      </c>
      <c r="M6" s="19">
        <v>8.7588964224800492</v>
      </c>
      <c r="N6" s="20">
        <v>8.949652507592365</v>
      </c>
      <c r="O6" s="20">
        <v>9.2075293481114144</v>
      </c>
      <c r="P6" s="19">
        <v>11.339709879653032</v>
      </c>
      <c r="Q6" s="19">
        <v>9.1572085205691049</v>
      </c>
      <c r="R6" s="20">
        <v>15.256595932246078</v>
      </c>
      <c r="S6" s="19">
        <v>9.9152824275952902</v>
      </c>
      <c r="T6" s="19">
        <v>10.206151911799854</v>
      </c>
      <c r="U6" s="19">
        <v>14.415676674062009</v>
      </c>
      <c r="V6" s="19">
        <v>12.231671192416252</v>
      </c>
    </row>
    <row r="7" spans="1:22">
      <c r="A7" s="19" t="s">
        <v>37</v>
      </c>
      <c r="B7" s="19">
        <v>52.120412195156206</v>
      </c>
      <c r="C7" s="19">
        <v>54.831832725935463</v>
      </c>
      <c r="D7" s="20">
        <v>55.837211492094838</v>
      </c>
      <c r="E7" s="19">
        <v>53.096999161025508</v>
      </c>
      <c r="F7" s="19">
        <v>52.593686485310329</v>
      </c>
      <c r="G7" s="19">
        <v>57.542790431924217</v>
      </c>
      <c r="H7" s="20">
        <v>57.795818498116532</v>
      </c>
      <c r="I7" s="19">
        <v>51.265150190862187</v>
      </c>
      <c r="J7" s="19">
        <v>54.301595108796121</v>
      </c>
      <c r="K7" s="19">
        <v>55.884648831864233</v>
      </c>
      <c r="L7" s="19">
        <v>52.664221515604289</v>
      </c>
      <c r="M7" s="19">
        <v>56.529921458802718</v>
      </c>
      <c r="N7" s="20">
        <v>54.611555512078866</v>
      </c>
      <c r="O7" s="20">
        <v>54.507532901637262</v>
      </c>
      <c r="P7" s="19">
        <v>54.184608522303236</v>
      </c>
      <c r="Q7" s="19">
        <v>60.508253488895846</v>
      </c>
      <c r="R7" s="20">
        <v>54.297336439770788</v>
      </c>
      <c r="S7" s="19">
        <v>53.899387817449636</v>
      </c>
      <c r="T7" s="19">
        <v>54.703644179046577</v>
      </c>
      <c r="U7" s="19">
        <v>59.468409490814103</v>
      </c>
      <c r="V7" s="19">
        <v>58.301347012287913</v>
      </c>
    </row>
    <row r="8" spans="1:22">
      <c r="A8" s="19" t="s">
        <v>71</v>
      </c>
      <c r="B8" s="19">
        <v>4.1830641555385721</v>
      </c>
      <c r="C8" s="19">
        <v>3.57076088988596</v>
      </c>
      <c r="D8" s="20">
        <v>3.5425303951584599</v>
      </c>
      <c r="E8" s="19">
        <v>4.1387844695630012</v>
      </c>
      <c r="F8" s="19">
        <v>4.1805337830152762</v>
      </c>
      <c r="G8" s="19">
        <v>3.5122101568849233</v>
      </c>
      <c r="H8" s="20">
        <v>3.6186348721698369</v>
      </c>
      <c r="I8" s="19">
        <v>2.542891047997776</v>
      </c>
      <c r="J8" s="19">
        <v>2.1258407176813163</v>
      </c>
      <c r="K8" s="19">
        <v>2.0966622986202115</v>
      </c>
      <c r="L8" s="19">
        <v>2.130327389511677</v>
      </c>
      <c r="M8" s="19">
        <v>2.0285422501105472</v>
      </c>
      <c r="N8" s="20">
        <v>2.1434256570785735</v>
      </c>
      <c r="O8" s="20">
        <v>2.212356411764234</v>
      </c>
      <c r="P8" s="19">
        <v>1.4231025179466674</v>
      </c>
      <c r="Q8" s="19">
        <v>1.0909931846934471</v>
      </c>
      <c r="R8" s="20">
        <v>1.1577356589635415</v>
      </c>
      <c r="S8" s="19">
        <v>1.4820976035943823</v>
      </c>
      <c r="T8" s="19">
        <v>1.4438513787334564</v>
      </c>
      <c r="U8" s="19">
        <v>0.96022907354178733</v>
      </c>
      <c r="V8" s="19">
        <v>1.4474428000409374</v>
      </c>
    </row>
    <row r="9" spans="1:22">
      <c r="A9" s="19" t="s">
        <v>44</v>
      </c>
      <c r="B9" s="19">
        <v>18.69472288904463</v>
      </c>
      <c r="C9" s="19">
        <v>15.76118608378013</v>
      </c>
      <c r="D9" s="20">
        <v>15.659049211480683</v>
      </c>
      <c r="E9" s="19">
        <v>18.51196314037615</v>
      </c>
      <c r="F9" s="19">
        <v>18.189834435284865</v>
      </c>
      <c r="G9" s="19">
        <v>14.431275796745993</v>
      </c>
      <c r="H9" s="20">
        <v>14.573632135108863</v>
      </c>
      <c r="I9" s="19">
        <v>23.18430656231687</v>
      </c>
      <c r="J9" s="19">
        <v>19.575011119937347</v>
      </c>
      <c r="K9" s="19">
        <v>18.741199218745759</v>
      </c>
      <c r="L9" s="19">
        <v>23.018958176383567</v>
      </c>
      <c r="M9" s="19">
        <v>18.961355835842582</v>
      </c>
      <c r="N9" s="20">
        <v>19.346411913009064</v>
      </c>
      <c r="O9" s="20">
        <v>18.570038274912225</v>
      </c>
      <c r="P9" s="19">
        <v>19.731698585486477</v>
      </c>
      <c r="Q9" s="19">
        <v>16.279952055550265</v>
      </c>
      <c r="R9" s="20">
        <v>16.055664001007493</v>
      </c>
      <c r="S9" s="19">
        <v>20.417203358062103</v>
      </c>
      <c r="T9" s="19">
        <v>19.795805089589098</v>
      </c>
      <c r="U9" s="19">
        <v>16.098536596028374</v>
      </c>
      <c r="V9" s="19">
        <v>15.567685861009911</v>
      </c>
    </row>
    <row r="10" spans="1:22">
      <c r="A10" s="19" t="s">
        <v>72</v>
      </c>
      <c r="B10" s="19">
        <v>1.8620767137461656</v>
      </c>
      <c r="C10" s="19">
        <v>2.1727071788350116</v>
      </c>
      <c r="D10" s="20">
        <v>1.8917615638562262</v>
      </c>
      <c r="E10" s="19">
        <v>2.0190641902801456</v>
      </c>
      <c r="F10" s="19">
        <v>1.9548616090635307</v>
      </c>
      <c r="G10" s="19">
        <v>2.0989228427414375</v>
      </c>
      <c r="H10" s="20">
        <v>1.933150776020099</v>
      </c>
      <c r="I10" s="19">
        <v>1.4346043874044054</v>
      </c>
      <c r="J10" s="19">
        <v>1.6534814647170271</v>
      </c>
      <c r="K10" s="19">
        <v>1.2613412689193046</v>
      </c>
      <c r="L10" s="19">
        <v>1.3493552090811165</v>
      </c>
      <c r="M10" s="19">
        <v>1.6167537007011856</v>
      </c>
      <c r="N10" s="20">
        <v>1.7464661600643849</v>
      </c>
      <c r="O10" s="20">
        <v>1.6844858793199697</v>
      </c>
      <c r="P10" s="19">
        <v>0.73493641978962021</v>
      </c>
      <c r="Q10" s="19">
        <v>0.89389494240468925</v>
      </c>
      <c r="R10" s="20">
        <v>0.8688369750015742</v>
      </c>
      <c r="S10" s="19">
        <v>1.3509996408151055</v>
      </c>
      <c r="T10" s="19">
        <v>0.74011021554725032</v>
      </c>
      <c r="U10" s="19">
        <v>0.32962108875506835</v>
      </c>
      <c r="V10" s="19">
        <v>1.5125791607643813</v>
      </c>
    </row>
    <row r="11" spans="1:22">
      <c r="A11" s="19" t="s">
        <v>38</v>
      </c>
      <c r="B11" s="19">
        <v>10.316793369215652</v>
      </c>
      <c r="C11" s="19">
        <v>9.2657602244025465</v>
      </c>
      <c r="D11" s="20">
        <v>8.4757195399281535</v>
      </c>
      <c r="E11" s="19">
        <v>11.161488386106541</v>
      </c>
      <c r="F11" s="19">
        <v>11.048125281257263</v>
      </c>
      <c r="G11" s="19">
        <v>9.0943388545699584</v>
      </c>
      <c r="H11" s="20">
        <v>8.8506097184820778</v>
      </c>
      <c r="I11" s="19">
        <v>10.148924094838906</v>
      </c>
      <c r="J11" s="19">
        <v>8.3155843821180202</v>
      </c>
      <c r="K11" s="19">
        <v>7.6083262854704738</v>
      </c>
      <c r="L11" s="19">
        <v>10.181027924551737</v>
      </c>
      <c r="M11" s="19">
        <v>8.2024752058284722</v>
      </c>
      <c r="N11" s="20">
        <v>8.5753700582933519</v>
      </c>
      <c r="O11" s="20">
        <v>9.0614908989617984</v>
      </c>
      <c r="P11" s="19">
        <v>8.8355849971201614</v>
      </c>
      <c r="Q11" s="19">
        <v>7.3270969272928159</v>
      </c>
      <c r="R11" s="20">
        <v>7.535923430514452</v>
      </c>
      <c r="S11" s="19">
        <v>9.1551434462629544</v>
      </c>
      <c r="T11" s="19">
        <v>8.9021049022018861</v>
      </c>
      <c r="U11" s="19">
        <v>6.1371162526366412</v>
      </c>
      <c r="V11" s="19">
        <v>7.2892465702980109</v>
      </c>
    </row>
    <row r="12" spans="1:22">
      <c r="A12" s="19" t="s">
        <v>45</v>
      </c>
      <c r="B12" s="19">
        <v>4.1705834146129313</v>
      </c>
      <c r="C12" s="19">
        <v>3.0857658098471541</v>
      </c>
      <c r="D12" s="20">
        <v>2.9095464052250284</v>
      </c>
      <c r="E12" s="19">
        <v>4.0754769500944397</v>
      </c>
      <c r="F12" s="19">
        <v>4.7392776077184413</v>
      </c>
      <c r="G12" s="19">
        <v>3.1017883805422568</v>
      </c>
      <c r="H12" s="20">
        <v>2.9221291542124437</v>
      </c>
      <c r="I12" s="19">
        <v>3.4581593292986725</v>
      </c>
      <c r="J12" s="19">
        <v>2.7087831259292288</v>
      </c>
      <c r="K12" s="19">
        <v>2.5903203077247112</v>
      </c>
      <c r="L12" s="19">
        <v>3.9065613196422619</v>
      </c>
      <c r="M12" s="19">
        <v>3.1871828346423534</v>
      </c>
      <c r="N12" s="20">
        <v>3.5338399356149708</v>
      </c>
      <c r="O12" s="20">
        <v>3.3749325116664544</v>
      </c>
      <c r="P12" s="19">
        <v>3.0115612193196073</v>
      </c>
      <c r="Q12" s="19">
        <v>2.8435653621000032</v>
      </c>
      <c r="R12" s="20">
        <v>3.0441407971790189</v>
      </c>
      <c r="S12" s="19">
        <v>3.0343433234585131</v>
      </c>
      <c r="T12" s="19">
        <v>3.435533256900595</v>
      </c>
      <c r="U12" s="19">
        <v>1.8520420988207522</v>
      </c>
      <c r="V12" s="19">
        <v>2.7194669722304852</v>
      </c>
    </row>
    <row r="13" spans="1:22">
      <c r="A13" s="19" t="s">
        <v>39</v>
      </c>
      <c r="B13" s="19">
        <v>0.68437950331634356</v>
      </c>
      <c r="C13" s="19">
        <v>0.45629851200985988</v>
      </c>
      <c r="D13" s="20">
        <v>0.60718983527693049</v>
      </c>
      <c r="E13" s="19">
        <v>0.89779914497057078</v>
      </c>
      <c r="F13" s="19">
        <v>0.75444942808962656</v>
      </c>
      <c r="G13" s="19">
        <v>0.46624960564326307</v>
      </c>
      <c r="H13" s="20">
        <v>0.40721493169036083</v>
      </c>
      <c r="I13" s="19">
        <v>0.76645199644843098</v>
      </c>
      <c r="J13" s="19">
        <v>0.29264762066952665</v>
      </c>
      <c r="K13" s="19">
        <v>0.33829741727944174</v>
      </c>
      <c r="L13" s="19">
        <v>0.79535179789577037</v>
      </c>
      <c r="M13" s="19">
        <v>0.33980122549535702</v>
      </c>
      <c r="N13" s="20">
        <v>0.45265165831469523</v>
      </c>
      <c r="O13" s="20">
        <v>0.52179514955185458</v>
      </c>
      <c r="P13" s="19">
        <v>0.73879785838119827</v>
      </c>
      <c r="Q13" s="19">
        <v>0.27085893418823181</v>
      </c>
      <c r="R13" s="20">
        <v>0.34607392481581761</v>
      </c>
      <c r="S13" s="19">
        <v>0.74554238276202023</v>
      </c>
      <c r="T13" s="19">
        <v>0.77279906618128413</v>
      </c>
      <c r="U13" s="19">
        <v>8.6995486289467641E-2</v>
      </c>
      <c r="V13" s="19">
        <v>0.3033957947353369</v>
      </c>
    </row>
    <row r="14" spans="1:22">
      <c r="A14" s="23"/>
    </row>
    <row r="15" spans="1:22" ht="21">
      <c r="A15" s="54" t="s">
        <v>122</v>
      </c>
    </row>
    <row r="16" spans="1:22" ht="18.75">
      <c r="A16" s="51" t="s">
        <v>116</v>
      </c>
    </row>
    <row r="17" spans="1:18" s="47" customFormat="1">
      <c r="A17" s="58" t="s">
        <v>118</v>
      </c>
      <c r="B17" s="66" t="s">
        <v>89</v>
      </c>
      <c r="C17" s="67"/>
      <c r="D17" s="66" t="s">
        <v>90</v>
      </c>
      <c r="E17" s="67"/>
      <c r="F17" s="66" t="s">
        <v>92</v>
      </c>
      <c r="G17" s="67"/>
      <c r="H17" s="67"/>
      <c r="I17" s="67"/>
      <c r="J17" s="66" t="s">
        <v>91</v>
      </c>
      <c r="K17" s="67"/>
      <c r="L17" s="67"/>
      <c r="M17" s="67"/>
      <c r="N17" s="66" t="s">
        <v>83</v>
      </c>
      <c r="O17" s="67"/>
      <c r="P17" s="67"/>
      <c r="Q17" s="66" t="s">
        <v>97</v>
      </c>
      <c r="R17" s="67"/>
    </row>
    <row r="18" spans="1:18" s="47" customFormat="1">
      <c r="A18" s="39" t="s">
        <v>113</v>
      </c>
      <c r="B18" s="59" t="s">
        <v>77</v>
      </c>
      <c r="C18" s="39" t="s">
        <v>78</v>
      </c>
      <c r="D18" s="59" t="s">
        <v>77</v>
      </c>
      <c r="E18" s="39" t="s">
        <v>78</v>
      </c>
      <c r="F18" s="59" t="s">
        <v>77</v>
      </c>
      <c r="G18" s="39" t="s">
        <v>78</v>
      </c>
      <c r="H18" s="39" t="s">
        <v>79</v>
      </c>
      <c r="I18" s="39" t="s">
        <v>84</v>
      </c>
      <c r="J18" s="59" t="s">
        <v>77</v>
      </c>
      <c r="K18" s="39" t="s">
        <v>78</v>
      </c>
      <c r="L18" s="39" t="s">
        <v>79</v>
      </c>
      <c r="M18" s="39" t="s">
        <v>84</v>
      </c>
      <c r="N18" s="59" t="s">
        <v>77</v>
      </c>
      <c r="O18" s="39" t="s">
        <v>78</v>
      </c>
      <c r="P18" s="39" t="s">
        <v>79</v>
      </c>
      <c r="Q18" s="59" t="s">
        <v>77</v>
      </c>
      <c r="R18" s="39" t="s">
        <v>78</v>
      </c>
    </row>
    <row r="19" spans="1:18">
      <c r="A19" s="23" t="s">
        <v>98</v>
      </c>
      <c r="B19" s="19"/>
      <c r="C19" s="20"/>
      <c r="D19" s="19"/>
      <c r="E19" s="20"/>
      <c r="F19" s="19"/>
      <c r="G19" s="20"/>
      <c r="H19" s="20"/>
      <c r="I19" s="20"/>
      <c r="J19" s="19"/>
      <c r="K19" s="20"/>
      <c r="L19" s="20"/>
      <c r="M19" s="20"/>
      <c r="N19" s="19"/>
      <c r="O19" s="20"/>
      <c r="P19" s="20"/>
      <c r="Q19" s="19"/>
      <c r="R19" s="20"/>
    </row>
    <row r="20" spans="1:18">
      <c r="A20" s="33" t="s">
        <v>18</v>
      </c>
      <c r="B20" s="20">
        <v>6.3898928163902191</v>
      </c>
      <c r="C20" s="20">
        <v>7.2627215342354416</v>
      </c>
      <c r="D20" s="20">
        <v>5.96056592949581</v>
      </c>
      <c r="E20" s="20">
        <v>6.3609423435451999</v>
      </c>
      <c r="F20" s="20">
        <v>6.5051103666675854</v>
      </c>
      <c r="G20" s="20">
        <v>6.1530426589054299</v>
      </c>
      <c r="H20" s="20">
        <v>6.7414708705570376</v>
      </c>
      <c r="I20" s="20">
        <v>7.8547949264475392</v>
      </c>
      <c r="J20" s="20">
        <v>5.9219557451167244</v>
      </c>
      <c r="K20" s="20">
        <v>6.1493124715358825</v>
      </c>
      <c r="L20" s="20">
        <v>6.2157839699821622</v>
      </c>
      <c r="M20" s="20">
        <v>6.1192819603232564</v>
      </c>
      <c r="N20" s="20">
        <v>7.7139014492073432</v>
      </c>
      <c r="O20" s="20">
        <v>7.8861384430127917</v>
      </c>
      <c r="P20" s="20">
        <v>11.241163502452091</v>
      </c>
      <c r="Q20" s="20">
        <v>6.5677098467652613</v>
      </c>
      <c r="R20" s="20">
        <v>7.6731182416765886</v>
      </c>
    </row>
    <row r="21" spans="1:18">
      <c r="A21" s="33" t="s">
        <v>37</v>
      </c>
      <c r="B21" s="20">
        <v>55.39690077410161</v>
      </c>
      <c r="C21" s="20">
        <v>53.249995044201704</v>
      </c>
      <c r="D21" s="20">
        <v>57.190776409705364</v>
      </c>
      <c r="E21" s="20">
        <v>54.034875716893708</v>
      </c>
      <c r="F21" s="20">
        <v>59.52111155477337</v>
      </c>
      <c r="G21" s="20">
        <v>60.259506385707063</v>
      </c>
      <c r="H21" s="20">
        <v>54.823668406138715</v>
      </c>
      <c r="I21" s="20">
        <v>53.344436471922037</v>
      </c>
      <c r="J21" s="20">
        <v>60.680342217613806</v>
      </c>
      <c r="K21" s="20">
        <v>57.368708401235686</v>
      </c>
      <c r="L21" s="20">
        <v>53.331284549018015</v>
      </c>
      <c r="M21" s="20">
        <v>52.432234991006816</v>
      </c>
      <c r="N21" s="20">
        <v>58.32420337107051</v>
      </c>
      <c r="O21" s="20">
        <v>57.985242172204501</v>
      </c>
      <c r="P21" s="20">
        <v>53.827328080414283</v>
      </c>
      <c r="Q21" s="20">
        <v>57.798183803433005</v>
      </c>
      <c r="R21" s="20">
        <v>54.070902791688887</v>
      </c>
    </row>
    <row r="22" spans="1:18">
      <c r="A22" s="33" t="s">
        <v>71</v>
      </c>
      <c r="B22" s="20">
        <v>2.9588572989053668</v>
      </c>
      <c r="C22" s="20">
        <v>3.2225659679684471</v>
      </c>
      <c r="D22" s="20">
        <v>2.8291097906034395</v>
      </c>
      <c r="E22" s="20">
        <v>3.1393035606278352</v>
      </c>
      <c r="F22" s="20">
        <v>2.3092116437923695</v>
      </c>
      <c r="G22" s="20">
        <v>2.3031540429232513</v>
      </c>
      <c r="H22" s="20">
        <v>2.4211617095166078</v>
      </c>
      <c r="I22" s="20">
        <v>2.5542588542754658</v>
      </c>
      <c r="J22" s="20">
        <v>2.2940796184894903</v>
      </c>
      <c r="K22" s="20">
        <v>2.1235946270720509</v>
      </c>
      <c r="L22" s="20">
        <v>2.6748259623110866</v>
      </c>
      <c r="M22" s="20">
        <v>2.4347580713921544</v>
      </c>
      <c r="N22" s="20">
        <v>1.2730614046795274</v>
      </c>
      <c r="O22" s="20">
        <v>1.2163875128368478</v>
      </c>
      <c r="P22" s="20">
        <v>1.4254416442087035</v>
      </c>
      <c r="Q22" s="20">
        <v>1.1635677667105055</v>
      </c>
      <c r="R22" s="20">
        <v>1.3531635350287681</v>
      </c>
    </row>
    <row r="23" spans="1:18">
      <c r="A23" s="33" t="s">
        <v>44</v>
      </c>
      <c r="B23" s="20">
        <v>16.874923723662764</v>
      </c>
      <c r="C23" s="20">
        <v>17.812076058550652</v>
      </c>
      <c r="D23" s="20">
        <v>14.700153902977014</v>
      </c>
      <c r="E23" s="20">
        <v>16.467130962657166</v>
      </c>
      <c r="F23" s="20">
        <v>18.682056312301075</v>
      </c>
      <c r="G23" s="20">
        <v>19.541906382518974</v>
      </c>
      <c r="H23" s="20">
        <v>21.545873300139878</v>
      </c>
      <c r="I23" s="20">
        <v>22.300235275973247</v>
      </c>
      <c r="J23" s="20">
        <v>19.179110116661281</v>
      </c>
      <c r="K23" s="20">
        <v>18.535353119667263</v>
      </c>
      <c r="L23" s="20">
        <v>22.027555422521807</v>
      </c>
      <c r="M23" s="20">
        <v>22.189955471981339</v>
      </c>
      <c r="N23" s="20">
        <v>17.877663883433726</v>
      </c>
      <c r="O23" s="20">
        <v>17.313398171268034</v>
      </c>
      <c r="P23" s="20">
        <v>19.570327013275435</v>
      </c>
      <c r="Q23" s="20">
        <v>18.016050181990053</v>
      </c>
      <c r="R23" s="20">
        <v>20.706611833418361</v>
      </c>
    </row>
    <row r="24" spans="1:18">
      <c r="A24" s="33" t="s">
        <v>72</v>
      </c>
      <c r="B24" s="20">
        <v>1.858625257728429</v>
      </c>
      <c r="C24" s="20">
        <v>1.5027973252603875</v>
      </c>
      <c r="D24" s="20">
        <v>1.6839161255659687</v>
      </c>
      <c r="E24" s="20">
        <v>1.325068246481794</v>
      </c>
      <c r="F24" s="20">
        <v>1.4617969744210428</v>
      </c>
      <c r="G24" s="20">
        <v>1.3167933269660022</v>
      </c>
      <c r="H24" s="20">
        <v>1.3183051618660462</v>
      </c>
      <c r="I24" s="20">
        <v>1.4060307657204305</v>
      </c>
      <c r="J24" s="20">
        <v>1.380708699430337</v>
      </c>
      <c r="K24" s="20">
        <v>1.5662809264350031</v>
      </c>
      <c r="L24" s="20">
        <v>1.4893160499244662</v>
      </c>
      <c r="M24" s="20">
        <v>1.399628092151016</v>
      </c>
      <c r="N24" s="20">
        <v>1.0166891310182584</v>
      </c>
      <c r="O24" s="20">
        <v>0.97802555523738721</v>
      </c>
      <c r="P24" s="20">
        <v>0.70017047930472021</v>
      </c>
      <c r="Q24" s="20">
        <v>0.99589798540636443</v>
      </c>
      <c r="R24" s="20">
        <v>0.60314731456727355</v>
      </c>
    </row>
    <row r="25" spans="1:18">
      <c r="A25" s="33" t="s">
        <v>38</v>
      </c>
      <c r="B25" s="20">
        <v>10.861549032946947</v>
      </c>
      <c r="C25" s="20">
        <v>10.874755562022663</v>
      </c>
      <c r="D25" s="20">
        <v>11.714245889888851</v>
      </c>
      <c r="E25" s="20">
        <v>12.09229157314542</v>
      </c>
      <c r="F25" s="20">
        <v>7.6505652840115292</v>
      </c>
      <c r="G25" s="20">
        <v>6.9507080888574793</v>
      </c>
      <c r="H25" s="20">
        <v>9.0090524289306355</v>
      </c>
      <c r="I25" s="20">
        <v>9.1001545706893516</v>
      </c>
      <c r="J25" s="20">
        <v>6.9547585963704446</v>
      </c>
      <c r="K25" s="20">
        <v>9.0941140320553977</v>
      </c>
      <c r="L25" s="20">
        <v>9.6702619683150424</v>
      </c>
      <c r="M25" s="20">
        <v>10.347413668599481</v>
      </c>
      <c r="N25" s="20">
        <v>8.1426552325805943</v>
      </c>
      <c r="O25" s="20">
        <v>8.6999549486106353</v>
      </c>
      <c r="P25" s="20">
        <v>9.0424860168972483</v>
      </c>
      <c r="Q25" s="20">
        <v>9.4914451371850781</v>
      </c>
      <c r="R25" s="20">
        <v>10.236093016824407</v>
      </c>
    </row>
    <row r="26" spans="1:18">
      <c r="A26" s="33" t="s">
        <v>45</v>
      </c>
      <c r="B26" s="20">
        <v>4.3803058625741063</v>
      </c>
      <c r="C26" s="20">
        <v>5.2473495743904479</v>
      </c>
      <c r="D26" s="20">
        <v>4.6871128901705177</v>
      </c>
      <c r="E26" s="20">
        <v>5.6684833433371278</v>
      </c>
      <c r="F26" s="20">
        <v>2.5149780476113826</v>
      </c>
      <c r="G26" s="20">
        <v>2.2890511569458596</v>
      </c>
      <c r="H26" s="20">
        <v>3.4315776328601388</v>
      </c>
      <c r="I26" s="20">
        <v>2.9259362644809337</v>
      </c>
      <c r="J26" s="20">
        <v>2.668590031526672</v>
      </c>
      <c r="K26" s="20">
        <v>3.8297612580728351</v>
      </c>
      <c r="L26" s="20">
        <v>3.8500193011950277</v>
      </c>
      <c r="M26" s="20">
        <v>4.2750552032587752</v>
      </c>
      <c r="N26" s="20">
        <v>3.4341858053653378</v>
      </c>
      <c r="O26" s="20">
        <v>3.6577903925813513</v>
      </c>
      <c r="P26" s="20">
        <v>3.4029021703067786</v>
      </c>
      <c r="Q26" s="20">
        <v>4.1565829169846777</v>
      </c>
      <c r="R26" s="20">
        <v>4.3290302508433705</v>
      </c>
    </row>
    <row r="27" spans="1:18">
      <c r="A27" s="33" t="s">
        <v>39</v>
      </c>
      <c r="B27" s="20">
        <v>0.57234944007630251</v>
      </c>
      <c r="C27" s="20">
        <v>0.82773893337026205</v>
      </c>
      <c r="D27" s="20">
        <v>0.67306185030174659</v>
      </c>
      <c r="E27" s="20">
        <v>0.91190425331174796</v>
      </c>
      <c r="F27" s="20">
        <v>0.44214253890023736</v>
      </c>
      <c r="G27" s="20">
        <v>0.41482853148884408</v>
      </c>
      <c r="H27" s="20">
        <v>0.70889048999093818</v>
      </c>
      <c r="I27" s="20">
        <v>0.51415287049099501</v>
      </c>
      <c r="J27" s="20">
        <v>0.39870115150014063</v>
      </c>
      <c r="K27" s="20">
        <v>0.65793264086651637</v>
      </c>
      <c r="L27" s="20">
        <v>0.74095277673239723</v>
      </c>
      <c r="M27" s="20">
        <v>0.80167254128716536</v>
      </c>
      <c r="N27" s="20">
        <v>0.58813090239227006</v>
      </c>
      <c r="O27" s="20">
        <v>0.68687045813438752</v>
      </c>
      <c r="P27" s="20">
        <v>0.79018109314074392</v>
      </c>
      <c r="Q27" s="20">
        <v>0.7178916803130948</v>
      </c>
      <c r="R27" s="20">
        <v>1.0279330159523479</v>
      </c>
    </row>
    <row r="28" spans="1:18">
      <c r="A28" s="23"/>
    </row>
  </sheetData>
  <mergeCells count="12">
    <mergeCell ref="P3:R3"/>
    <mergeCell ref="S3:V3"/>
    <mergeCell ref="B17:C17"/>
    <mergeCell ref="D17:E17"/>
    <mergeCell ref="F17:I17"/>
    <mergeCell ref="J17:M17"/>
    <mergeCell ref="N17:P17"/>
    <mergeCell ref="Q17:R17"/>
    <mergeCell ref="B3:D3"/>
    <mergeCell ref="E3:H3"/>
    <mergeCell ref="I3:K3"/>
    <mergeCell ref="L3:O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workbookViewId="0">
      <selection activeCell="A25" sqref="A25"/>
    </sheetView>
  </sheetViews>
  <sheetFormatPr defaultColWidth="8.85546875" defaultRowHeight="15"/>
  <cols>
    <col min="1" max="1" width="21.42578125" style="18" customWidth="1"/>
    <col min="2" max="3" width="8.85546875" style="18"/>
    <col min="4" max="4" width="11.140625" style="18" customWidth="1"/>
    <col min="5" max="14" width="8.85546875" style="18"/>
    <col min="15" max="15" width="8.85546875" style="5"/>
    <col min="16" max="17" width="8.85546875" style="18"/>
    <col min="18" max="18" width="13.5703125" style="18" customWidth="1"/>
    <col min="19" max="19" width="10.42578125" style="18" customWidth="1"/>
    <col min="20" max="20" width="8.85546875" style="18"/>
    <col min="21" max="21" width="12.5703125" style="18" customWidth="1"/>
    <col min="22" max="22" width="12.42578125" style="18" customWidth="1"/>
    <col min="23" max="16384" width="8.85546875" style="18"/>
  </cols>
  <sheetData>
    <row r="1" spans="1:22" ht="21">
      <c r="A1" s="54" t="s">
        <v>123</v>
      </c>
    </row>
    <row r="2" spans="1:22">
      <c r="A2" s="52" t="s">
        <v>99</v>
      </c>
    </row>
    <row r="3" spans="1:22" s="47" customFormat="1">
      <c r="A3" s="58" t="s">
        <v>118</v>
      </c>
      <c r="B3" s="67" t="s">
        <v>76</v>
      </c>
      <c r="C3" s="67"/>
      <c r="D3" s="67"/>
      <c r="E3" s="66" t="s">
        <v>80</v>
      </c>
      <c r="F3" s="67"/>
      <c r="G3" s="67"/>
      <c r="H3" s="67"/>
      <c r="I3" s="66" t="s">
        <v>81</v>
      </c>
      <c r="J3" s="67"/>
      <c r="K3" s="67"/>
      <c r="L3" s="66" t="s">
        <v>82</v>
      </c>
      <c r="M3" s="67"/>
      <c r="N3" s="67"/>
      <c r="O3" s="67"/>
      <c r="P3" s="66" t="s">
        <v>83</v>
      </c>
      <c r="Q3" s="67"/>
      <c r="R3" s="67"/>
      <c r="S3" s="66" t="s">
        <v>93</v>
      </c>
      <c r="T3" s="67"/>
      <c r="U3" s="67"/>
      <c r="V3" s="67"/>
    </row>
    <row r="4" spans="1:22" s="47" customFormat="1">
      <c r="A4" s="39" t="s">
        <v>113</v>
      </c>
      <c r="B4" s="59" t="s">
        <v>77</v>
      </c>
      <c r="C4" s="39" t="s">
        <v>78</v>
      </c>
      <c r="D4" s="39" t="s">
        <v>79</v>
      </c>
      <c r="E4" s="59" t="s">
        <v>77</v>
      </c>
      <c r="F4" s="39" t="s">
        <v>78</v>
      </c>
      <c r="G4" s="39" t="s">
        <v>79</v>
      </c>
      <c r="H4" s="39" t="s">
        <v>84</v>
      </c>
      <c r="I4" s="59" t="s">
        <v>77</v>
      </c>
      <c r="J4" s="39" t="s">
        <v>78</v>
      </c>
      <c r="K4" s="39" t="s">
        <v>79</v>
      </c>
      <c r="L4" s="59" t="s">
        <v>77</v>
      </c>
      <c r="M4" s="39" t="s">
        <v>78</v>
      </c>
      <c r="N4" s="39" t="s">
        <v>79</v>
      </c>
      <c r="O4" s="60" t="s">
        <v>84</v>
      </c>
      <c r="P4" s="59" t="s">
        <v>77</v>
      </c>
      <c r="Q4" s="39" t="s">
        <v>78</v>
      </c>
      <c r="R4" s="39" t="s">
        <v>79</v>
      </c>
      <c r="S4" s="59" t="s">
        <v>77</v>
      </c>
      <c r="T4" s="39" t="s">
        <v>78</v>
      </c>
      <c r="U4" s="39" t="s">
        <v>79</v>
      </c>
      <c r="V4" s="39" t="s">
        <v>84</v>
      </c>
    </row>
    <row r="5" spans="1:22">
      <c r="A5" s="23" t="s">
        <v>85</v>
      </c>
      <c r="B5" s="19"/>
      <c r="C5" s="20"/>
      <c r="D5" s="20"/>
      <c r="E5" s="19"/>
      <c r="F5" s="20"/>
      <c r="G5" s="20"/>
      <c r="H5" s="20"/>
      <c r="I5" s="19"/>
      <c r="J5" s="20"/>
      <c r="K5" s="20"/>
      <c r="L5" s="19"/>
      <c r="M5" s="20"/>
      <c r="N5" s="20"/>
      <c r="O5" s="3"/>
      <c r="P5" s="19"/>
      <c r="Q5" s="20"/>
      <c r="R5" s="20"/>
      <c r="S5" s="19"/>
      <c r="T5" s="20"/>
      <c r="U5" s="20"/>
      <c r="V5" s="20"/>
    </row>
    <row r="6" spans="1:22">
      <c r="A6" s="20" t="s">
        <v>38</v>
      </c>
      <c r="B6" s="20">
        <v>0.88111369535173767</v>
      </c>
      <c r="C6" s="20">
        <v>1.1738553034239854</v>
      </c>
      <c r="D6" s="20">
        <v>1.1924630087289616</v>
      </c>
      <c r="E6" s="20">
        <v>0.91978653955753586</v>
      </c>
      <c r="F6" s="20">
        <v>0.90563342316754891</v>
      </c>
      <c r="G6" s="20">
        <v>1.1616197267141559</v>
      </c>
      <c r="H6" s="20">
        <v>1.0955109468213053</v>
      </c>
      <c r="I6" s="20">
        <v>0.87626985315362238</v>
      </c>
      <c r="J6" s="20">
        <v>1.0187538026555956</v>
      </c>
      <c r="K6" s="20">
        <v>1.0484904170926455</v>
      </c>
      <c r="L6" s="20">
        <v>0.72017574179151989</v>
      </c>
      <c r="M6" s="20">
        <v>1.044103644030749</v>
      </c>
      <c r="N6" s="20">
        <v>1.3059843998064966</v>
      </c>
      <c r="O6" s="3">
        <v>1.4740220992201487</v>
      </c>
      <c r="P6" s="20">
        <v>0.20279712757850632</v>
      </c>
      <c r="Q6" s="20">
        <v>0.33617754087623575</v>
      </c>
      <c r="R6" s="20">
        <v>0.42799650627475477</v>
      </c>
      <c r="S6" s="20">
        <v>0.33338823916982374</v>
      </c>
      <c r="T6" s="20">
        <v>0.23989803567525833</v>
      </c>
      <c r="U6" s="20">
        <v>0.13202307121404697</v>
      </c>
      <c r="V6" s="20">
        <v>0.30449583676046199</v>
      </c>
    </row>
    <row r="7" spans="1:22">
      <c r="A7" s="23" t="s">
        <v>86</v>
      </c>
      <c r="B7" s="19"/>
      <c r="C7" s="20"/>
      <c r="D7" s="20"/>
      <c r="E7" s="19"/>
      <c r="F7" s="20"/>
      <c r="G7" s="20"/>
      <c r="H7" s="20"/>
      <c r="I7" s="19"/>
      <c r="J7" s="20"/>
      <c r="K7" s="20"/>
      <c r="L7" s="19"/>
      <c r="M7" s="20"/>
      <c r="N7" s="20"/>
      <c r="O7" s="3"/>
      <c r="P7" s="19"/>
      <c r="Q7" s="20"/>
      <c r="R7" s="20"/>
      <c r="S7" s="19"/>
      <c r="T7" s="20"/>
      <c r="U7" s="20"/>
      <c r="V7" s="20"/>
    </row>
    <row r="8" spans="1:22">
      <c r="A8" s="20" t="s">
        <v>70</v>
      </c>
      <c r="B8" s="20">
        <v>2.0253564566690261</v>
      </c>
      <c r="C8" s="20">
        <v>1.5391766268260292</v>
      </c>
      <c r="D8" s="20">
        <v>1.6323249614795241</v>
      </c>
      <c r="E8" s="20">
        <v>1.9477954510129007</v>
      </c>
      <c r="F8" s="20">
        <v>2.1754269141632374</v>
      </c>
      <c r="G8" s="20">
        <v>1.50456009632597</v>
      </c>
      <c r="H8" s="20">
        <v>1.5696859523007021</v>
      </c>
      <c r="I8" s="20">
        <v>2.0328898205773327</v>
      </c>
      <c r="J8" s="20">
        <v>1.751368956014459</v>
      </c>
      <c r="K8" s="20">
        <v>1.3411325214930614</v>
      </c>
      <c r="L8" s="20">
        <v>2.328515702562691</v>
      </c>
      <c r="M8" s="20">
        <v>1.3359957716657995</v>
      </c>
      <c r="N8" s="20">
        <v>1.9569643603666051</v>
      </c>
      <c r="O8" s="3">
        <v>1.3930327784522314</v>
      </c>
      <c r="P8" s="20">
        <v>2.9103994135348676</v>
      </c>
      <c r="Q8" s="20">
        <v>2.4401180924393118</v>
      </c>
      <c r="R8" s="20">
        <v>2.284492954927305</v>
      </c>
      <c r="S8" s="20">
        <v>3.1337323157451635</v>
      </c>
      <c r="T8" s="20">
        <v>2.9875424596033771</v>
      </c>
      <c r="U8" s="20">
        <v>2.4624855713736054</v>
      </c>
      <c r="V8" s="20">
        <v>2.0254169976171568</v>
      </c>
    </row>
    <row r="9" spans="1:22">
      <c r="A9" s="20" t="s">
        <v>71</v>
      </c>
      <c r="B9" s="20">
        <v>18.333754676913742</v>
      </c>
      <c r="C9" s="20">
        <v>17.354004272764016</v>
      </c>
      <c r="D9" s="20">
        <v>18.173464266583515</v>
      </c>
      <c r="E9" s="20">
        <v>16.172343401896274</v>
      </c>
      <c r="F9" s="20">
        <v>16.356231298989208</v>
      </c>
      <c r="G9" s="20">
        <v>15.037221700563745</v>
      </c>
      <c r="H9" s="20">
        <v>15.966915495733438</v>
      </c>
      <c r="I9" s="20">
        <v>14.70867981668983</v>
      </c>
      <c r="J9" s="20">
        <v>13.751655273612254</v>
      </c>
      <c r="K9" s="20">
        <v>13.645645956543682</v>
      </c>
      <c r="L9" s="20">
        <v>13.446747442614441</v>
      </c>
      <c r="M9" s="20">
        <v>12.424054569601893</v>
      </c>
      <c r="N9" s="20">
        <v>13.019434946766003</v>
      </c>
      <c r="O9" s="3">
        <v>11.500812773925389</v>
      </c>
      <c r="P9" s="20">
        <v>26.301902122874708</v>
      </c>
      <c r="Q9" s="20">
        <v>25.514344390382661</v>
      </c>
      <c r="R9" s="20">
        <v>26.152823184748918</v>
      </c>
      <c r="S9" s="20">
        <v>25.271838796464063</v>
      </c>
      <c r="T9" s="20">
        <v>24.90445950941924</v>
      </c>
      <c r="U9" s="20">
        <v>25.096236430708856</v>
      </c>
      <c r="V9" s="20">
        <v>24.388923177997256</v>
      </c>
    </row>
    <row r="10" spans="1:22">
      <c r="A10" s="20" t="s">
        <v>72</v>
      </c>
      <c r="B10" s="20">
        <v>1.6269339670340783</v>
      </c>
      <c r="C10" s="20">
        <v>1.7311623072925688</v>
      </c>
      <c r="D10" s="20">
        <v>1.8242762409083582</v>
      </c>
      <c r="E10" s="20">
        <v>1.585327185119942</v>
      </c>
      <c r="F10" s="20">
        <v>1.3883572340095014</v>
      </c>
      <c r="G10" s="20">
        <v>1.4484952113783278</v>
      </c>
      <c r="H10" s="20">
        <v>1.4870805959373268</v>
      </c>
      <c r="I10" s="20">
        <v>1.9836809238900053</v>
      </c>
      <c r="J10" s="20">
        <v>2.1350345370602342</v>
      </c>
      <c r="K10" s="20">
        <v>2.2064628007195268</v>
      </c>
      <c r="L10" s="20">
        <v>1.6501532277635889</v>
      </c>
      <c r="M10" s="20">
        <v>1.6871801102149784</v>
      </c>
      <c r="N10" s="20">
        <v>1.9172123668123418</v>
      </c>
      <c r="O10" s="3">
        <v>2.2019383114878908</v>
      </c>
      <c r="P10" s="20">
        <v>2.1406639268507206</v>
      </c>
      <c r="Q10" s="20">
        <v>2.3429155860097239</v>
      </c>
      <c r="R10" s="20">
        <v>2.567524125507227</v>
      </c>
      <c r="S10" s="20">
        <v>2.1811526565273889</v>
      </c>
      <c r="T10" s="20">
        <v>1.9224523727335303</v>
      </c>
      <c r="U10" s="20">
        <v>1.8959169494647048</v>
      </c>
      <c r="V10" s="20">
        <v>2.0295231361659702</v>
      </c>
    </row>
    <row r="11" spans="1:22">
      <c r="A11" s="20" t="s">
        <v>73</v>
      </c>
      <c r="B11" s="20">
        <v>27.993730407523508</v>
      </c>
      <c r="C11" s="20">
        <v>27.498931808995899</v>
      </c>
      <c r="D11" s="20">
        <v>28.4924116950206</v>
      </c>
      <c r="E11" s="20">
        <v>27.870390135226152</v>
      </c>
      <c r="F11" s="20">
        <v>27.843170655812362</v>
      </c>
      <c r="G11" s="20">
        <v>28.114559248243022</v>
      </c>
      <c r="H11" s="20">
        <v>28.130208880121856</v>
      </c>
      <c r="I11" s="20">
        <v>27.974554782507223</v>
      </c>
      <c r="J11" s="20">
        <v>27.993003113703878</v>
      </c>
      <c r="K11" s="20">
        <v>29.009787808592044</v>
      </c>
      <c r="L11" s="20">
        <v>28.717099630089166</v>
      </c>
      <c r="M11" s="20">
        <v>29.825851196280063</v>
      </c>
      <c r="N11" s="20">
        <v>29.764962231499513</v>
      </c>
      <c r="O11" s="3">
        <v>29.763081544887758</v>
      </c>
      <c r="P11" s="20">
        <v>29.39044197528208</v>
      </c>
      <c r="Q11" s="20">
        <v>30.779132895665384</v>
      </c>
      <c r="R11" s="20">
        <v>29.827300187423802</v>
      </c>
      <c r="S11" s="20">
        <v>31.138124782664399</v>
      </c>
      <c r="T11" s="20">
        <v>30.201824818263706</v>
      </c>
      <c r="U11" s="20">
        <v>31.054598104630109</v>
      </c>
      <c r="V11" s="20">
        <v>30.508096150366796</v>
      </c>
    </row>
    <row r="12" spans="1:22">
      <c r="A12" s="20" t="s">
        <v>74</v>
      </c>
      <c r="B12" s="20">
        <v>4.0931422118852598</v>
      </c>
      <c r="C12" s="20">
        <v>4.1574571280097006</v>
      </c>
      <c r="D12" s="20">
        <v>4.2275034437903729</v>
      </c>
      <c r="E12" s="20">
        <v>3.195689342521113</v>
      </c>
      <c r="F12" s="20">
        <v>3.2623902740951771</v>
      </c>
      <c r="G12" s="20">
        <v>3.5208138346197613</v>
      </c>
      <c r="H12" s="20">
        <v>3.5037287523736378</v>
      </c>
      <c r="I12" s="20">
        <v>8.9770384258214548</v>
      </c>
      <c r="J12" s="20">
        <v>8.9333774739629934</v>
      </c>
      <c r="K12" s="20">
        <v>9.3610963726010361</v>
      </c>
      <c r="L12" s="20">
        <v>7.1961893195468614</v>
      </c>
      <c r="M12" s="20">
        <v>7.5806805001313569</v>
      </c>
      <c r="N12" s="20">
        <v>7.5993656107474941</v>
      </c>
      <c r="O12" s="3">
        <v>7.7832877219695877</v>
      </c>
      <c r="P12" s="20">
        <v>7.8709445745769679</v>
      </c>
      <c r="Q12" s="20">
        <v>8.469391175316904</v>
      </c>
      <c r="R12" s="20">
        <v>8.0299574808785259</v>
      </c>
      <c r="S12" s="20">
        <v>7.4538699463752991</v>
      </c>
      <c r="T12" s="20">
        <v>6.9601068664557388</v>
      </c>
      <c r="U12" s="20">
        <v>7.1317987778748293</v>
      </c>
      <c r="V12" s="20">
        <v>7.9943951208808688</v>
      </c>
    </row>
    <row r="13" spans="1:22">
      <c r="A13" s="20" t="s">
        <v>75</v>
      </c>
      <c r="B13" s="20">
        <v>9.8415748137661385</v>
      </c>
      <c r="C13" s="20">
        <v>10.049252266297131</v>
      </c>
      <c r="D13" s="20">
        <v>9.7974340330251923</v>
      </c>
      <c r="E13" s="20">
        <v>10.494875913165121</v>
      </c>
      <c r="F13" s="20">
        <v>10.496569152424096</v>
      </c>
      <c r="G13" s="20">
        <v>10.480121595797572</v>
      </c>
      <c r="H13" s="20">
        <v>10.443545639229164</v>
      </c>
      <c r="I13" s="20">
        <v>13.939685358314582</v>
      </c>
      <c r="J13" s="20">
        <v>14.046472925092157</v>
      </c>
      <c r="K13" s="20">
        <v>13.661347861909507</v>
      </c>
      <c r="L13" s="20">
        <v>14.715853636756174</v>
      </c>
      <c r="M13" s="20">
        <v>14.619839319146816</v>
      </c>
      <c r="N13" s="20">
        <v>13.766509602488277</v>
      </c>
      <c r="O13" s="3">
        <v>13.460276960431283</v>
      </c>
      <c r="P13" s="20">
        <v>11.118098092250767</v>
      </c>
      <c r="Q13" s="20">
        <v>10.77788276091354</v>
      </c>
      <c r="R13" s="20">
        <v>10.445995863332262</v>
      </c>
      <c r="S13" s="20">
        <v>10.791778766082835</v>
      </c>
      <c r="T13" s="20">
        <v>11.944246430125229</v>
      </c>
      <c r="U13" s="20">
        <v>12.278327975214674</v>
      </c>
      <c r="V13" s="20">
        <v>12.149165748132027</v>
      </c>
    </row>
    <row r="14" spans="1:22">
      <c r="A14" s="20" t="s">
        <v>48</v>
      </c>
      <c r="B14" s="20">
        <v>2.0003286479927191</v>
      </c>
      <c r="C14" s="20">
        <v>5.6539638547260234</v>
      </c>
      <c r="D14" s="20">
        <v>5.5403671358574424</v>
      </c>
      <c r="E14" s="20">
        <v>1.7535671726853532</v>
      </c>
      <c r="F14" s="20">
        <v>1.8295111447498762</v>
      </c>
      <c r="G14" s="20">
        <v>6.5250588198849542</v>
      </c>
      <c r="H14" s="20">
        <v>6.262812118399169</v>
      </c>
      <c r="I14" s="20">
        <v>4.5260937204526934</v>
      </c>
      <c r="J14" s="20">
        <v>4.6179449554418239</v>
      </c>
      <c r="K14" s="20">
        <v>4.6259366143413612</v>
      </c>
      <c r="L14" s="20">
        <v>4.3308248875086539</v>
      </c>
      <c r="M14" s="20">
        <v>5.1952852827594658</v>
      </c>
      <c r="N14" s="20">
        <v>4.9698205164638143</v>
      </c>
      <c r="O14" s="3">
        <v>4.9926953229490323</v>
      </c>
      <c r="P14" s="20">
        <v>3.5233415274073989</v>
      </c>
      <c r="Q14" s="20">
        <v>2.3384767017459307</v>
      </c>
      <c r="R14" s="20">
        <v>2.2718312336610724</v>
      </c>
      <c r="S14" s="20">
        <v>2.9575943922838999</v>
      </c>
      <c r="T14" s="20">
        <v>3.4524278825040904</v>
      </c>
      <c r="U14" s="20">
        <v>2.5186500823320674</v>
      </c>
      <c r="V14" s="20">
        <v>2.5453567913606845</v>
      </c>
    </row>
    <row r="15" spans="1:22">
      <c r="A15" s="20" t="s">
        <v>49</v>
      </c>
      <c r="B15" s="20">
        <v>2.5971618296423635</v>
      </c>
      <c r="C15" s="20">
        <v>3.0245972631214273</v>
      </c>
      <c r="D15" s="20">
        <v>2.6231933738446496</v>
      </c>
      <c r="E15" s="20">
        <v>2.7987358167970573</v>
      </c>
      <c r="F15" s="20">
        <v>2.9253304903844803</v>
      </c>
      <c r="G15" s="20">
        <v>3.1835612069591552</v>
      </c>
      <c r="H15" s="20">
        <v>3.0147731898191892</v>
      </c>
      <c r="I15" s="20">
        <v>4.0107359752886973</v>
      </c>
      <c r="J15" s="20">
        <v>4.4769335385276117</v>
      </c>
      <c r="K15" s="20">
        <v>4.3393337043124163</v>
      </c>
      <c r="L15" s="20">
        <v>4.968739855292478</v>
      </c>
      <c r="M15" s="20">
        <v>4.8204255955440498</v>
      </c>
      <c r="N15" s="20">
        <v>4.5672083833997643</v>
      </c>
      <c r="O15" s="3">
        <v>5.1948393999876536</v>
      </c>
      <c r="P15" s="20">
        <v>2.9978561919316364</v>
      </c>
      <c r="Q15" s="20">
        <v>2.9806654883995649</v>
      </c>
      <c r="R15" s="20">
        <v>2.9731541181679777</v>
      </c>
      <c r="S15" s="20">
        <v>3.1972034627280883</v>
      </c>
      <c r="T15" s="20">
        <v>3.4420108541350496</v>
      </c>
      <c r="U15" s="20">
        <v>3.4293175100157001</v>
      </c>
      <c r="V15" s="20">
        <v>3.2162613351879394</v>
      </c>
    </row>
    <row r="16" spans="1:22">
      <c r="A16" s="23" t="s">
        <v>87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3"/>
      <c r="P16" s="20"/>
      <c r="Q16" s="20"/>
      <c r="R16" s="20"/>
      <c r="S16" s="20"/>
      <c r="T16" s="20"/>
      <c r="U16" s="20"/>
      <c r="V16" s="20"/>
    </row>
    <row r="17" spans="1:22">
      <c r="A17" s="20" t="s">
        <v>19</v>
      </c>
      <c r="B17" s="20">
        <v>2.2890754036471499</v>
      </c>
      <c r="C17" s="20">
        <v>2.2459148911599978</v>
      </c>
      <c r="D17" s="20">
        <v>2.020802816693215</v>
      </c>
      <c r="E17" s="20">
        <v>2.4801616496554586</v>
      </c>
      <c r="F17" s="20">
        <v>2.5765595124658884</v>
      </c>
      <c r="G17" s="20">
        <v>2.6465774266725641</v>
      </c>
      <c r="H17" s="20">
        <v>2.6631709037596951</v>
      </c>
      <c r="I17" s="20">
        <v>0.79964457116906995</v>
      </c>
      <c r="J17" s="20">
        <v>1.0388855087505815</v>
      </c>
      <c r="K17" s="20">
        <v>0.76162868444778031</v>
      </c>
      <c r="L17" s="20">
        <v>1.0240048074751196</v>
      </c>
      <c r="M17" s="20">
        <v>1.0873007714217775</v>
      </c>
      <c r="N17" s="20">
        <v>0.96801032237716933</v>
      </c>
      <c r="O17" s="3">
        <v>0.72487088211691597</v>
      </c>
      <c r="P17" s="20">
        <v>0.3595905003901218</v>
      </c>
      <c r="Q17" s="20">
        <v>0.55712526984339794</v>
      </c>
      <c r="R17" s="20">
        <v>0.46878696161148076</v>
      </c>
      <c r="S17" s="20">
        <v>0.29187942678306705</v>
      </c>
      <c r="T17" s="20">
        <v>0.36153216104317348</v>
      </c>
      <c r="U17" s="20">
        <v>0.39898685057504801</v>
      </c>
      <c r="V17" s="20">
        <v>0.52103048679555664</v>
      </c>
    </row>
    <row r="18" spans="1:22">
      <c r="A18" s="20" t="s">
        <v>21</v>
      </c>
      <c r="B18" s="20">
        <v>3.3036286109144846</v>
      </c>
      <c r="C18" s="20">
        <v>4.3336797736589876</v>
      </c>
      <c r="D18" s="20">
        <v>3.9131101949568974</v>
      </c>
      <c r="E18" s="20">
        <v>3.6215740117092379</v>
      </c>
      <c r="F18" s="20">
        <v>3.3428684392510837</v>
      </c>
      <c r="G18" s="20">
        <v>4.1767831451892619</v>
      </c>
      <c r="H18" s="20">
        <v>4.0644690142427473</v>
      </c>
      <c r="I18" s="20">
        <v>1.31978260915412</v>
      </c>
      <c r="J18" s="20">
        <v>1.6541999212626606</v>
      </c>
      <c r="K18" s="20">
        <v>1.6053904123475644</v>
      </c>
      <c r="L18" s="20">
        <v>1.4445538219742375</v>
      </c>
      <c r="M18" s="20">
        <v>1.6388948596456798</v>
      </c>
      <c r="N18" s="20">
        <v>2.0674321936940525</v>
      </c>
      <c r="O18" s="3">
        <v>2.0885203399246897</v>
      </c>
      <c r="P18" s="20">
        <v>1.7511213415224429</v>
      </c>
      <c r="Q18" s="20">
        <v>1.7962081057650237</v>
      </c>
      <c r="R18" s="20">
        <v>2.2688743047426105</v>
      </c>
      <c r="S18" s="20">
        <v>1.5039074653635682</v>
      </c>
      <c r="T18" s="20">
        <v>1.8030650574059965</v>
      </c>
      <c r="U18" s="20">
        <v>1.7323469289135998</v>
      </c>
      <c r="V18" s="20">
        <v>1.6905742306443687</v>
      </c>
    </row>
    <row r="19" spans="1:22">
      <c r="A19" s="20" t="s">
        <v>23</v>
      </c>
      <c r="B19" s="20">
        <v>1.2669801462904913</v>
      </c>
      <c r="C19" s="20">
        <v>1.5086898781684854</v>
      </c>
      <c r="D19" s="20">
        <v>1.4721191998440175</v>
      </c>
      <c r="E19" s="20">
        <v>1.1069685508522875</v>
      </c>
      <c r="F19" s="20">
        <v>1.1208387150787433</v>
      </c>
      <c r="G19" s="20">
        <v>1.3416976995622978</v>
      </c>
      <c r="H19" s="20">
        <v>1.2886711864781386</v>
      </c>
      <c r="I19" s="20">
        <v>0.84477615927373295</v>
      </c>
      <c r="J19" s="20">
        <v>1.0174116889159301</v>
      </c>
      <c r="K19" s="20">
        <v>1.0885216483549665</v>
      </c>
      <c r="L19" s="20">
        <v>0.72605901553919672</v>
      </c>
      <c r="M19" s="20">
        <v>1.0929080908427282</v>
      </c>
      <c r="N19" s="20">
        <v>1.1790079906434978</v>
      </c>
      <c r="O19" s="3">
        <v>1.4655445585300109</v>
      </c>
      <c r="P19" s="20">
        <v>0.62477401482876427</v>
      </c>
      <c r="Q19" s="20">
        <v>0.69237535567692532</v>
      </c>
      <c r="R19" s="20">
        <v>0.92885477384801085</v>
      </c>
      <c r="S19" s="20">
        <v>0.84818536210399165</v>
      </c>
      <c r="T19" s="20">
        <v>0.52585567717833337</v>
      </c>
      <c r="U19" s="20">
        <v>0.39041629208463335</v>
      </c>
      <c r="V19" s="20">
        <v>0.60161345581602443</v>
      </c>
    </row>
    <row r="20" spans="1:22">
      <c r="A20" s="20" t="s">
        <v>25</v>
      </c>
      <c r="B20" s="20">
        <v>12.662301547173627</v>
      </c>
      <c r="C20" s="20">
        <v>12.587274092037646</v>
      </c>
      <c r="D20" s="20">
        <v>12.899308989471891</v>
      </c>
      <c r="E20" s="20">
        <v>14.233127817211543</v>
      </c>
      <c r="F20" s="20">
        <v>14.036640551994072</v>
      </c>
      <c r="G20" s="20">
        <v>14.331027597228648</v>
      </c>
      <c r="H20" s="20">
        <v>14.373009689783274</v>
      </c>
      <c r="I20" s="20">
        <v>7.2031279986671422</v>
      </c>
      <c r="J20" s="20">
        <v>7.1929243763644823</v>
      </c>
      <c r="K20" s="20">
        <v>7.4078483644567532</v>
      </c>
      <c r="L20" s="20">
        <v>8.066703717283481</v>
      </c>
      <c r="M20" s="20">
        <v>8.2718345383878127</v>
      </c>
      <c r="N20" s="20">
        <v>8.4959209033886935</v>
      </c>
      <c r="O20" s="3">
        <v>8.6303010350007199</v>
      </c>
      <c r="P20" s="20">
        <v>4.819968939191476</v>
      </c>
      <c r="Q20" s="20">
        <v>4.9731809859939613</v>
      </c>
      <c r="R20" s="20">
        <v>5.0844013659495229</v>
      </c>
      <c r="S20" s="20">
        <v>5.6326799538790979</v>
      </c>
      <c r="T20" s="20">
        <v>5.3049227607984752</v>
      </c>
      <c r="U20" s="20">
        <v>5.3146580255986171</v>
      </c>
      <c r="V20" s="20">
        <v>5.659734563806186</v>
      </c>
    </row>
    <row r="21" spans="1:22">
      <c r="A21" s="20" t="s">
        <v>27</v>
      </c>
      <c r="B21" s="20">
        <v>2.9804580847406208</v>
      </c>
      <c r="C21" s="20">
        <v>2.9130434782608696</v>
      </c>
      <c r="D21" s="20">
        <v>2.6255514111973692</v>
      </c>
      <c r="E21" s="20">
        <v>2.2476762862027875</v>
      </c>
      <c r="F21" s="20">
        <v>2.4778370488952035</v>
      </c>
      <c r="G21" s="20">
        <v>2.4850353985761346</v>
      </c>
      <c r="H21" s="20">
        <v>2.3403469609148657</v>
      </c>
      <c r="I21" s="20">
        <v>3.742969278885798</v>
      </c>
      <c r="J21" s="20">
        <v>3.7401130954511292</v>
      </c>
      <c r="K21" s="20">
        <v>3.5841755852626402</v>
      </c>
      <c r="L21" s="20">
        <v>3.0050921835455338</v>
      </c>
      <c r="M21" s="20">
        <v>3.1000169257975116</v>
      </c>
      <c r="N21" s="20">
        <v>2.4834318783063352</v>
      </c>
      <c r="O21" s="3">
        <v>2.9510895285911234</v>
      </c>
      <c r="P21" s="20">
        <v>2.0399686578735508</v>
      </c>
      <c r="Q21" s="20">
        <v>1.7741948633956017</v>
      </c>
      <c r="R21" s="20">
        <v>1.9212456100978363</v>
      </c>
      <c r="S21" s="20">
        <v>1.5588865096359743</v>
      </c>
      <c r="T21" s="20">
        <v>2.0144694566600556</v>
      </c>
      <c r="U21" s="20">
        <v>2.0538340484583024</v>
      </c>
      <c r="V21" s="20">
        <v>1.9736411568532095</v>
      </c>
    </row>
    <row r="22" spans="1:22">
      <c r="A22" s="20" t="s">
        <v>32</v>
      </c>
      <c r="B22" s="20">
        <v>5.5163144234334442</v>
      </c>
      <c r="C22" s="20">
        <v>2.2794041226398751</v>
      </c>
      <c r="D22" s="20">
        <v>1.8882248061306155</v>
      </c>
      <c r="E22" s="20">
        <v>6.6905548935288328</v>
      </c>
      <c r="F22" s="20">
        <v>6.4267839850871002</v>
      </c>
      <c r="G22" s="20">
        <v>1.9081358578105139</v>
      </c>
      <c r="H22" s="20">
        <v>1.8390051994408252</v>
      </c>
      <c r="I22" s="20">
        <v>4.6747045884484226</v>
      </c>
      <c r="J22" s="20">
        <v>4.7380193980172507</v>
      </c>
      <c r="K22" s="20">
        <v>4.6136856771878056</v>
      </c>
      <c r="L22" s="20">
        <v>5.0431212448166782</v>
      </c>
      <c r="M22" s="20">
        <v>4.2841997161034939</v>
      </c>
      <c r="N22" s="20">
        <v>3.9223062069781176</v>
      </c>
      <c r="O22" s="3">
        <v>4.1011543447396033</v>
      </c>
      <c r="P22" s="20">
        <v>2.3629878280353172</v>
      </c>
      <c r="Q22" s="20">
        <v>3.5089833052656942</v>
      </c>
      <c r="R22" s="20">
        <v>3.4759836716868748</v>
      </c>
      <c r="S22" s="20">
        <v>2.2909643295082267</v>
      </c>
      <c r="T22" s="20">
        <v>2.5717804744037274</v>
      </c>
      <c r="U22" s="20">
        <v>3.5387288949997173</v>
      </c>
      <c r="V22" s="20">
        <v>3.5796545967579467</v>
      </c>
    </row>
    <row r="23" spans="1:22">
      <c r="A23" s="20" t="s">
        <v>50</v>
      </c>
      <c r="B23" s="20">
        <v>1.5028061482455253</v>
      </c>
      <c r="C23" s="20">
        <v>1.9495929326173567</v>
      </c>
      <c r="D23" s="20">
        <v>1.6774444224673799</v>
      </c>
      <c r="E23" s="20">
        <v>1.8338946168592303</v>
      </c>
      <c r="F23" s="20">
        <v>1.8103957657741803</v>
      </c>
      <c r="G23" s="20">
        <v>2.1347314344739119</v>
      </c>
      <c r="H23" s="20">
        <v>1.9570654746446683</v>
      </c>
      <c r="I23" s="20">
        <v>1.5842452796365851</v>
      </c>
      <c r="J23" s="20">
        <v>1.893901435166959</v>
      </c>
      <c r="K23" s="20">
        <v>1.6995155703372029</v>
      </c>
      <c r="L23" s="20">
        <v>1.9368577645030578</v>
      </c>
      <c r="M23" s="20">
        <v>1.9914291084258282</v>
      </c>
      <c r="N23" s="20">
        <v>2.016428086261826</v>
      </c>
      <c r="O23" s="3">
        <v>2.2745323977859626</v>
      </c>
      <c r="P23" s="20">
        <v>0.69700652905807314</v>
      </c>
      <c r="Q23" s="20">
        <v>0.71882748231014026</v>
      </c>
      <c r="R23" s="20">
        <v>0.87077765714181732</v>
      </c>
      <c r="S23" s="20">
        <v>0.82666227419974747</v>
      </c>
      <c r="T23" s="20">
        <v>0.79526862656587338</v>
      </c>
      <c r="U23" s="20">
        <v>0.57167448654148789</v>
      </c>
      <c r="V23" s="20">
        <v>0.81211721485754895</v>
      </c>
    </row>
    <row r="25" spans="1:22" ht="21">
      <c r="A25" s="54" t="s">
        <v>124</v>
      </c>
    </row>
    <row r="26" spans="1:22" ht="18.75">
      <c r="A26" s="51" t="s">
        <v>117</v>
      </c>
    </row>
    <row r="27" spans="1:22" s="47" customFormat="1">
      <c r="A27" s="58" t="s">
        <v>118</v>
      </c>
      <c r="B27" s="66" t="s">
        <v>89</v>
      </c>
      <c r="C27" s="67"/>
      <c r="D27" s="66" t="s">
        <v>90</v>
      </c>
      <c r="E27" s="67"/>
      <c r="F27" s="66" t="s">
        <v>92</v>
      </c>
      <c r="G27" s="67"/>
      <c r="H27" s="67"/>
      <c r="I27" s="67"/>
      <c r="J27" s="66" t="s">
        <v>91</v>
      </c>
      <c r="K27" s="67"/>
      <c r="L27" s="67"/>
      <c r="M27" s="67"/>
      <c r="N27" s="66" t="s">
        <v>83</v>
      </c>
      <c r="O27" s="67"/>
      <c r="P27" s="67"/>
      <c r="Q27" s="66" t="s">
        <v>97</v>
      </c>
      <c r="R27" s="67"/>
    </row>
    <row r="28" spans="1:22" s="47" customFormat="1">
      <c r="A28" s="39" t="s">
        <v>113</v>
      </c>
      <c r="B28" s="59" t="s">
        <v>77</v>
      </c>
      <c r="C28" s="39" t="s">
        <v>78</v>
      </c>
      <c r="D28" s="59" t="s">
        <v>77</v>
      </c>
      <c r="E28" s="39" t="s">
        <v>78</v>
      </c>
      <c r="F28" s="59" t="s">
        <v>77</v>
      </c>
      <c r="G28" s="39" t="s">
        <v>78</v>
      </c>
      <c r="H28" s="39" t="s">
        <v>79</v>
      </c>
      <c r="I28" s="39" t="s">
        <v>84</v>
      </c>
      <c r="J28" s="59" t="s">
        <v>77</v>
      </c>
      <c r="K28" s="39" t="s">
        <v>78</v>
      </c>
      <c r="L28" s="39" t="s">
        <v>79</v>
      </c>
      <c r="M28" s="39" t="s">
        <v>84</v>
      </c>
      <c r="N28" s="59" t="s">
        <v>77</v>
      </c>
      <c r="O28" s="60" t="s">
        <v>78</v>
      </c>
      <c r="P28" s="39" t="s">
        <v>79</v>
      </c>
      <c r="Q28" s="59" t="s">
        <v>77</v>
      </c>
      <c r="R28" s="39" t="s">
        <v>78</v>
      </c>
    </row>
    <row r="29" spans="1:22">
      <c r="A29" s="23" t="s">
        <v>85</v>
      </c>
      <c r="B29" s="19"/>
      <c r="C29" s="20"/>
      <c r="D29" s="19"/>
      <c r="E29" s="20"/>
      <c r="F29" s="19"/>
      <c r="G29" s="20"/>
      <c r="H29" s="20"/>
      <c r="I29" s="20"/>
      <c r="J29" s="19"/>
      <c r="K29" s="20"/>
      <c r="L29" s="20"/>
      <c r="M29" s="20"/>
      <c r="N29" s="19"/>
      <c r="O29" s="3"/>
      <c r="P29" s="20"/>
      <c r="Q29" s="19"/>
      <c r="R29" s="20"/>
    </row>
    <row r="30" spans="1:22">
      <c r="A30" s="32" t="s">
        <v>38</v>
      </c>
      <c r="B30" s="17">
        <v>0.74083472357947444</v>
      </c>
      <c r="C30" s="17">
        <v>0.70977653899462334</v>
      </c>
      <c r="D30" s="17">
        <v>0.68484791318655946</v>
      </c>
      <c r="E30" s="17">
        <v>0.64249119925055964</v>
      </c>
      <c r="F30" s="17">
        <v>1.2450687968735648</v>
      </c>
      <c r="G30" s="17">
        <v>0.9476274397321891</v>
      </c>
      <c r="H30" s="17">
        <v>0.74912931816276607</v>
      </c>
      <c r="I30" s="17">
        <v>0.7225545668416582</v>
      </c>
      <c r="J30" s="17">
        <v>0.73186357795747126</v>
      </c>
      <c r="K30" s="17">
        <v>1.2888650204811429</v>
      </c>
      <c r="L30" s="17">
        <v>0.58336425665352842</v>
      </c>
      <c r="M30" s="17">
        <v>0.76213171599510376</v>
      </c>
      <c r="N30" s="17">
        <v>0.22455971983702058</v>
      </c>
      <c r="O30" s="34">
        <v>0.26192158091138545</v>
      </c>
      <c r="P30" s="17">
        <v>0.21315356422180709</v>
      </c>
      <c r="Q30" s="17">
        <v>0.14050033426427497</v>
      </c>
      <c r="R30" s="17">
        <v>0.19520323302998546</v>
      </c>
    </row>
    <row r="31" spans="1:22">
      <c r="A31" s="23" t="s">
        <v>86</v>
      </c>
      <c r="B31" s="19"/>
      <c r="C31" s="20"/>
      <c r="D31" s="19"/>
      <c r="E31" s="20"/>
      <c r="F31" s="19"/>
      <c r="G31" s="20"/>
      <c r="H31" s="20"/>
      <c r="I31" s="20"/>
      <c r="J31" s="19"/>
      <c r="K31" s="20"/>
      <c r="L31" s="20"/>
      <c r="M31" s="20"/>
      <c r="N31" s="19"/>
      <c r="O31" s="3"/>
      <c r="P31" s="20"/>
      <c r="Q31" s="19"/>
      <c r="R31" s="20"/>
    </row>
    <row r="32" spans="1:22">
      <c r="A32" s="32" t="s">
        <v>71</v>
      </c>
      <c r="B32" s="17">
        <v>19.551629872385298</v>
      </c>
      <c r="C32" s="17">
        <v>20.062468109698656</v>
      </c>
      <c r="D32" s="17">
        <v>15.648455331059411</v>
      </c>
      <c r="E32" s="17">
        <v>16.386820747786157</v>
      </c>
      <c r="F32" s="17">
        <v>15.332442170134001</v>
      </c>
      <c r="G32" s="17">
        <v>14.574888413676181</v>
      </c>
      <c r="H32" s="17">
        <v>15.839496240200408</v>
      </c>
      <c r="I32" s="17">
        <v>15.246959886291849</v>
      </c>
      <c r="J32" s="17">
        <v>12.472506950006705</v>
      </c>
      <c r="K32" s="17">
        <v>13.479596281090712</v>
      </c>
      <c r="L32" s="17">
        <v>13.002121888982654</v>
      </c>
      <c r="M32" s="17">
        <v>12.94947040887979</v>
      </c>
      <c r="N32" s="17">
        <v>24.418116027432625</v>
      </c>
      <c r="O32" s="34">
        <v>23.527839349048016</v>
      </c>
      <c r="P32" s="17">
        <v>24.609661954528946</v>
      </c>
      <c r="Q32" s="17">
        <v>19.219571017100584</v>
      </c>
      <c r="R32" s="17">
        <v>20.418956855234949</v>
      </c>
    </row>
    <row r="33" spans="1:18">
      <c r="A33" s="32" t="s">
        <v>72</v>
      </c>
      <c r="B33" s="17">
        <v>1.8145486634140606</v>
      </c>
      <c r="C33" s="17">
        <v>1.6559657314051588</v>
      </c>
      <c r="D33" s="17">
        <v>1.5941130869611815</v>
      </c>
      <c r="E33" s="17">
        <v>1.5056701197361921</v>
      </c>
      <c r="F33" s="17">
        <v>2.1924268652034935</v>
      </c>
      <c r="G33" s="17">
        <v>1.9986386288217879</v>
      </c>
      <c r="H33" s="17">
        <v>2.1947678163622504</v>
      </c>
      <c r="I33" s="17">
        <v>2.1441787200209115</v>
      </c>
      <c r="J33" s="17">
        <v>1.6560307973536799</v>
      </c>
      <c r="K33" s="17">
        <v>1.7602531855528343</v>
      </c>
      <c r="L33" s="17">
        <v>1.7310850766205848</v>
      </c>
      <c r="M33" s="17">
        <v>1.7211775994246035</v>
      </c>
      <c r="N33" s="17">
        <v>2.2256035963228609</v>
      </c>
      <c r="O33" s="34">
        <v>2.2784176801047686</v>
      </c>
      <c r="P33" s="17">
        <v>2.0149890739044678</v>
      </c>
      <c r="Q33" s="17">
        <v>1.8066281169362648</v>
      </c>
      <c r="R33" s="17">
        <v>1.7403925175863861</v>
      </c>
    </row>
    <row r="34" spans="1:18">
      <c r="A34" s="32" t="s">
        <v>73</v>
      </c>
      <c r="B34" s="17">
        <v>30.748525319276702</v>
      </c>
      <c r="C34" s="17">
        <v>29.430097044865249</v>
      </c>
      <c r="D34" s="17">
        <v>31.026446955474572</v>
      </c>
      <c r="E34" s="17">
        <v>29.33890548267118</v>
      </c>
      <c r="F34" s="17">
        <v>29.848454015949379</v>
      </c>
      <c r="G34" s="17">
        <v>29.701517376648745</v>
      </c>
      <c r="H34" s="17">
        <v>28.450511122989958</v>
      </c>
      <c r="I34" s="17">
        <v>28.458214433528656</v>
      </c>
      <c r="J34" s="17">
        <v>30.161564857395781</v>
      </c>
      <c r="K34" s="17">
        <v>29.481507815775846</v>
      </c>
      <c r="L34" s="17">
        <v>28.965050200846367</v>
      </c>
      <c r="M34" s="17">
        <v>28.21504618518199</v>
      </c>
      <c r="N34" s="17">
        <v>30.257756114534576</v>
      </c>
      <c r="O34" s="34">
        <v>30.568459240329432</v>
      </c>
      <c r="P34" s="17">
        <v>29.502991052058789</v>
      </c>
      <c r="Q34" s="17">
        <v>32.300472343536207</v>
      </c>
      <c r="R34" s="17">
        <v>30.648767382185667</v>
      </c>
    </row>
    <row r="35" spans="1:18">
      <c r="A35" s="32" t="s">
        <v>74</v>
      </c>
      <c r="B35" s="17">
        <v>3.3311917243911262</v>
      </c>
      <c r="C35" s="17">
        <v>3.1306411733148751</v>
      </c>
      <c r="D35" s="17">
        <v>2.5109174365585121</v>
      </c>
      <c r="E35" s="17">
        <v>2.2306952979074142</v>
      </c>
      <c r="F35" s="17">
        <v>6.8665148381330816</v>
      </c>
      <c r="G35" s="17">
        <v>7.0281024280948756</v>
      </c>
      <c r="H35" s="17">
        <v>6.4970265992983736</v>
      </c>
      <c r="I35" s="17">
        <v>6.7415848890147476</v>
      </c>
      <c r="J35" s="17">
        <v>5.1309057075083704</v>
      </c>
      <c r="K35" s="17">
        <v>5.2808175522496779</v>
      </c>
      <c r="L35" s="17">
        <v>4.8405622265554662</v>
      </c>
      <c r="M35" s="17">
        <v>4.7520850115301485</v>
      </c>
      <c r="N35" s="17">
        <v>6.0538171644722807</v>
      </c>
      <c r="O35" s="34">
        <v>5.9367156552494702</v>
      </c>
      <c r="P35" s="17">
        <v>5.698069788968211</v>
      </c>
      <c r="Q35" s="17">
        <v>4.5454474455336671</v>
      </c>
      <c r="R35" s="17">
        <v>4.1747153129107577</v>
      </c>
    </row>
    <row r="36" spans="1:18">
      <c r="A36" s="32" t="s">
        <v>75</v>
      </c>
      <c r="B36" s="17">
        <v>10.774062656158986</v>
      </c>
      <c r="C36" s="17">
        <v>10.088657086677692</v>
      </c>
      <c r="D36" s="17">
        <v>12.567907520344788</v>
      </c>
      <c r="E36" s="17">
        <v>11.793977319521055</v>
      </c>
      <c r="F36" s="17">
        <v>12.862668817193503</v>
      </c>
      <c r="G36" s="17">
        <v>14.007074803494021</v>
      </c>
      <c r="H36" s="17">
        <v>12.365986487874324</v>
      </c>
      <c r="I36" s="17">
        <v>12.987432472171999</v>
      </c>
      <c r="J36" s="17">
        <v>15.441987545218073</v>
      </c>
      <c r="K36" s="17">
        <v>14.276281717063869</v>
      </c>
      <c r="L36" s="17">
        <v>14.728574437326907</v>
      </c>
      <c r="M36" s="17">
        <v>14.62362835667351</v>
      </c>
      <c r="N36" s="17">
        <v>12.039024705076832</v>
      </c>
      <c r="O36" s="34">
        <v>11.949368359909769</v>
      </c>
      <c r="P36" s="17">
        <v>11.858956109933509</v>
      </c>
      <c r="Q36" s="17">
        <v>14.710634914684512</v>
      </c>
      <c r="R36" s="17">
        <v>13.707026763476613</v>
      </c>
    </row>
    <row r="37" spans="1:18">
      <c r="A37" s="32" t="s">
        <v>48</v>
      </c>
      <c r="B37" s="17">
        <v>1.7895632257549772</v>
      </c>
      <c r="C37" s="17">
        <v>1.6437306272639334</v>
      </c>
      <c r="D37" s="17">
        <v>1.455466629342675</v>
      </c>
      <c r="E37" s="17">
        <v>1.377777836751682</v>
      </c>
      <c r="F37" s="17">
        <v>3.5577022756854508</v>
      </c>
      <c r="G37" s="17">
        <v>3.6865946687156184</v>
      </c>
      <c r="H37" s="17">
        <v>3.5299403142474652</v>
      </c>
      <c r="I37" s="17">
        <v>3.3849004509116258</v>
      </c>
      <c r="J37" s="17">
        <v>2.9779064026374833</v>
      </c>
      <c r="K37" s="17">
        <v>3.0079123385040272</v>
      </c>
      <c r="L37" s="17">
        <v>2.8136161945547258</v>
      </c>
      <c r="M37" s="17">
        <v>2.7637737869059054</v>
      </c>
      <c r="N37" s="17">
        <v>3.0539350214948762</v>
      </c>
      <c r="O37" s="34">
        <v>3.0112408266972617</v>
      </c>
      <c r="P37" s="17">
        <v>2.7055303961119228</v>
      </c>
      <c r="Q37" s="17">
        <v>2.5924225100435483</v>
      </c>
      <c r="R37" s="17">
        <v>2.3749349699542339</v>
      </c>
    </row>
    <row r="38" spans="1:18">
      <c r="A38" s="32" t="s">
        <v>49</v>
      </c>
      <c r="B38" s="17">
        <v>3.5372840919248145</v>
      </c>
      <c r="C38" s="17">
        <v>3.4194013392814284</v>
      </c>
      <c r="D38" s="17">
        <v>4.7499174240495652</v>
      </c>
      <c r="E38" s="17">
        <v>4.6433324619938983</v>
      </c>
      <c r="F38" s="17">
        <v>4.1501554859256373</v>
      </c>
      <c r="G38" s="17">
        <v>4.1880096483908815</v>
      </c>
      <c r="H38" s="17">
        <v>3.9164987358465435</v>
      </c>
      <c r="I38" s="17">
        <v>3.9930933735595877</v>
      </c>
      <c r="J38" s="17">
        <v>5.0437191513978883</v>
      </c>
      <c r="K38" s="17">
        <v>5.4224137881038281</v>
      </c>
      <c r="L38" s="17">
        <v>4.602249689453453</v>
      </c>
      <c r="M38" s="17">
        <v>5.0749705093778372</v>
      </c>
      <c r="N38" s="17">
        <v>3.7620592989190826</v>
      </c>
      <c r="O38" s="34">
        <v>4.0085269957741643</v>
      </c>
      <c r="P38" s="17">
        <v>3.637043077610254</v>
      </c>
      <c r="Q38" s="17">
        <v>5.2170609110732071</v>
      </c>
      <c r="R38" s="17">
        <v>5.0606318784195752</v>
      </c>
    </row>
    <row r="39" spans="1:18">
      <c r="A39" s="23" t="s">
        <v>87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4"/>
      <c r="P39" s="17"/>
      <c r="Q39" s="17"/>
      <c r="R39" s="17"/>
    </row>
    <row r="40" spans="1:18">
      <c r="A40" s="32" t="s">
        <v>21</v>
      </c>
      <c r="B40" s="17">
        <v>3.9644960830152414</v>
      </c>
      <c r="C40" s="17">
        <v>3.4856114004475822</v>
      </c>
      <c r="D40" s="17">
        <v>3.503147352346256</v>
      </c>
      <c r="E40" s="17">
        <v>3.3333377563761477</v>
      </c>
      <c r="F40" s="17">
        <v>2.4244079085909922</v>
      </c>
      <c r="G40" s="17">
        <v>1.9204366407340703</v>
      </c>
      <c r="H40" s="17">
        <v>1.7147995771518278</v>
      </c>
      <c r="I40" s="17">
        <v>1.6523555775807612</v>
      </c>
      <c r="J40" s="17">
        <v>1.761815782051078</v>
      </c>
      <c r="K40" s="17">
        <v>2.9195270575530849</v>
      </c>
      <c r="L40" s="17">
        <v>1.5720986164978183</v>
      </c>
      <c r="M40" s="17">
        <v>1.9706142678291028</v>
      </c>
      <c r="N40" s="17">
        <v>2.6988556644329953</v>
      </c>
      <c r="O40" s="34">
        <v>2.8443630366613664</v>
      </c>
      <c r="P40" s="17">
        <v>2.2885888244041772</v>
      </c>
      <c r="Q40" s="17">
        <v>2.2932247443034495</v>
      </c>
      <c r="R40" s="17">
        <v>2.4621694777239105</v>
      </c>
    </row>
    <row r="41" spans="1:18">
      <c r="A41" s="32" t="s">
        <v>23</v>
      </c>
      <c r="B41" s="17">
        <v>1.2601598948032089</v>
      </c>
      <c r="C41" s="17">
        <v>1.1298562533324559</v>
      </c>
      <c r="D41" s="17">
        <v>1.0025751525668865</v>
      </c>
      <c r="E41" s="17">
        <v>0.899801714990621</v>
      </c>
      <c r="F41" s="17">
        <v>1.4385660030296792</v>
      </c>
      <c r="G41" s="17">
        <v>1.0375379031050611</v>
      </c>
      <c r="H41" s="17">
        <v>0.910328389580632</v>
      </c>
      <c r="I41" s="17">
        <v>0.94886128477138565</v>
      </c>
      <c r="J41" s="17">
        <v>0.88034274540549451</v>
      </c>
      <c r="K41" s="17">
        <v>1.1299281028656203</v>
      </c>
      <c r="L41" s="17">
        <v>0.77038467655162235</v>
      </c>
      <c r="M41" s="17">
        <v>1.0443529656741042</v>
      </c>
      <c r="N41" s="17">
        <v>0.9611310345601688</v>
      </c>
      <c r="O41" s="34">
        <v>1.0781223829658502</v>
      </c>
      <c r="P41" s="17">
        <v>0.85628611287796585</v>
      </c>
      <c r="Q41" s="17">
        <v>4.2290678712676423E-2</v>
      </c>
      <c r="R41" s="17">
        <v>0.87822605574865609</v>
      </c>
    </row>
    <row r="42" spans="1:18">
      <c r="A42" s="32" t="s">
        <v>25</v>
      </c>
      <c r="B42" s="17">
        <v>12.720197291974486</v>
      </c>
      <c r="C42" s="17">
        <v>11.917904675776764</v>
      </c>
      <c r="D42" s="17">
        <v>14.166415642538936</v>
      </c>
      <c r="E42" s="17">
        <v>12.808645456407152</v>
      </c>
      <c r="F42" s="17">
        <v>9.695549431351834</v>
      </c>
      <c r="G42" s="17">
        <v>9.7832376002597492</v>
      </c>
      <c r="H42" s="17">
        <v>9.0554902944876972</v>
      </c>
      <c r="I42" s="17">
        <v>8.9873276406648213</v>
      </c>
      <c r="J42" s="17">
        <v>11.428837120408385</v>
      </c>
      <c r="K42" s="17">
        <v>10.909608651550309</v>
      </c>
      <c r="L42" s="17">
        <v>10.608585268846628</v>
      </c>
      <c r="M42" s="17">
        <v>10.238141618023718</v>
      </c>
      <c r="N42" s="17">
        <v>7.2847565971871449</v>
      </c>
      <c r="O42" s="34">
        <v>7.4067711964647636</v>
      </c>
      <c r="P42" s="17">
        <v>6.6416438202082677</v>
      </c>
      <c r="Q42" s="17">
        <v>8.7258595590210746</v>
      </c>
      <c r="R42" s="17">
        <v>7.6942042207327095</v>
      </c>
    </row>
    <row r="43" spans="1:18">
      <c r="A43" s="32" t="s">
        <v>27</v>
      </c>
      <c r="B43" s="17">
        <v>2.255618124130534</v>
      </c>
      <c r="C43" s="17">
        <v>2.0474656474571238</v>
      </c>
      <c r="D43" s="17">
        <v>1.5895490119115598</v>
      </c>
      <c r="E43" s="17">
        <v>1.4892606308939811</v>
      </c>
      <c r="F43" s="17">
        <v>3.2251700244282282</v>
      </c>
      <c r="G43" s="17">
        <v>3.3954009033174075</v>
      </c>
      <c r="H43" s="17">
        <v>3.508529361492728</v>
      </c>
      <c r="I43" s="17">
        <v>3.5493974230509506</v>
      </c>
      <c r="J43" s="17">
        <v>2.9348012048904621</v>
      </c>
      <c r="K43" s="17">
        <v>1.9531755195970002</v>
      </c>
      <c r="L43" s="17">
        <v>2.94251509989307</v>
      </c>
      <c r="M43" s="17">
        <v>2.8568055262041554</v>
      </c>
      <c r="N43" s="17">
        <v>2.1462605650402398</v>
      </c>
      <c r="O43" s="34">
        <v>2.0719791369080696</v>
      </c>
      <c r="P43" s="17">
        <v>2.1113404342690134</v>
      </c>
      <c r="Q43" s="17">
        <v>1.7783171824333188</v>
      </c>
      <c r="R43" s="17">
        <v>1.5576046826659429</v>
      </c>
    </row>
    <row r="44" spans="1:18">
      <c r="A44" s="32" t="s">
        <v>32</v>
      </c>
      <c r="B44" s="17">
        <v>5.5467371657935267</v>
      </c>
      <c r="C44" s="17">
        <v>5.1330184130706975</v>
      </c>
      <c r="D44" s="17">
        <v>6.8519951600519695</v>
      </c>
      <c r="E44" s="17">
        <v>6.394348766656627</v>
      </c>
      <c r="F44" s="17">
        <v>5.3689678504901446</v>
      </c>
      <c r="G44" s="17">
        <v>5.7939114789929649</v>
      </c>
      <c r="H44" s="17">
        <v>5.3041099231056483</v>
      </c>
      <c r="I44" s="17">
        <v>5.3368086566318862</v>
      </c>
      <c r="J44" s="17">
        <v>6.928274286747695</v>
      </c>
      <c r="K44" s="17">
        <v>6.5709584757366741</v>
      </c>
      <c r="L44" s="17">
        <v>6.4771819327576585</v>
      </c>
      <c r="M44" s="17">
        <v>6.5176987652432805</v>
      </c>
      <c r="N44" s="17">
        <v>3.5239249755867599</v>
      </c>
      <c r="O44" s="34">
        <v>3.5965991224984029</v>
      </c>
      <c r="P44" s="17">
        <v>3.3494298513990586</v>
      </c>
      <c r="Q44" s="17">
        <v>4.7453812174717127</v>
      </c>
      <c r="R44" s="17">
        <v>4.3402623318329301</v>
      </c>
    </row>
    <row r="45" spans="1:18">
      <c r="A45" s="32" t="s">
        <v>50</v>
      </c>
      <c r="B45" s="17">
        <v>1.9651511633975636</v>
      </c>
      <c r="C45" s="17">
        <v>1.8603095329140693</v>
      </c>
      <c r="D45" s="17">
        <v>2.6482453836071271</v>
      </c>
      <c r="E45" s="17">
        <v>2.5944242237670436</v>
      </c>
      <c r="F45" s="17">
        <v>1.7919055170110079</v>
      </c>
      <c r="G45" s="17">
        <v>1.9370220660164448</v>
      </c>
      <c r="H45" s="17">
        <v>2.0059522448658171</v>
      </c>
      <c r="I45" s="17">
        <v>2.0822328294159935</v>
      </c>
      <c r="J45" s="17">
        <v>2.449443871021439</v>
      </c>
      <c r="K45" s="17">
        <v>2.5191544938753756</v>
      </c>
      <c r="L45" s="17">
        <v>2.512645130663564</v>
      </c>
      <c r="M45" s="17">
        <v>2.6409801582237113</v>
      </c>
      <c r="N45" s="17">
        <v>1.3501995151025357</v>
      </c>
      <c r="O45" s="34">
        <v>1.4596754364772802</v>
      </c>
      <c r="P45" s="17">
        <v>1.3338597876226381</v>
      </c>
      <c r="Q45" s="17">
        <v>1.8821890248855067</v>
      </c>
      <c r="R45" s="17">
        <v>1.9619344899256836</v>
      </c>
    </row>
  </sheetData>
  <mergeCells count="12">
    <mergeCell ref="S3:V3"/>
    <mergeCell ref="Q27:R27"/>
    <mergeCell ref="B3:D3"/>
    <mergeCell ref="E3:H3"/>
    <mergeCell ref="I3:K3"/>
    <mergeCell ref="L3:O3"/>
    <mergeCell ref="P3:R3"/>
    <mergeCell ref="B27:C27"/>
    <mergeCell ref="D27:E27"/>
    <mergeCell ref="F27:I27"/>
    <mergeCell ref="J27:M27"/>
    <mergeCell ref="N27:P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21" sqref="A21"/>
    </sheetView>
  </sheetViews>
  <sheetFormatPr defaultRowHeight="15"/>
  <cols>
    <col min="1" max="1" width="28.42578125" customWidth="1"/>
    <col min="2" max="3" width="16.140625" customWidth="1"/>
    <col min="4" max="4" width="16.85546875" customWidth="1"/>
    <col min="5" max="5" width="17.5703125" customWidth="1"/>
    <col min="6" max="6" width="17.85546875" customWidth="1"/>
    <col min="7" max="7" width="15.85546875" customWidth="1"/>
    <col min="8" max="8" width="24.5703125" customWidth="1"/>
  </cols>
  <sheetData>
    <row r="1" spans="1:6" ht="21">
      <c r="A1" s="54" t="s">
        <v>125</v>
      </c>
    </row>
    <row r="2" spans="1:6" ht="18.75">
      <c r="A2" s="53" t="s">
        <v>100</v>
      </c>
    </row>
    <row r="3" spans="1:6" s="56" customFormat="1" ht="33" customHeight="1">
      <c r="A3" s="58" t="s">
        <v>118</v>
      </c>
      <c r="B3" s="55" t="s">
        <v>81</v>
      </c>
      <c r="C3" s="55" t="s">
        <v>101</v>
      </c>
      <c r="D3" s="55" t="s">
        <v>83</v>
      </c>
      <c r="E3" s="66" t="s">
        <v>93</v>
      </c>
      <c r="F3" s="67"/>
    </row>
    <row r="4" spans="1:6" s="57" customFormat="1">
      <c r="A4" s="39" t="s">
        <v>113</v>
      </c>
      <c r="B4" s="40" t="s">
        <v>66</v>
      </c>
      <c r="C4" s="40" t="s">
        <v>67</v>
      </c>
      <c r="D4" s="40" t="s">
        <v>68</v>
      </c>
      <c r="E4" s="40" t="s">
        <v>96</v>
      </c>
      <c r="F4" s="40" t="s">
        <v>96</v>
      </c>
    </row>
    <row r="5" spans="1:6">
      <c r="A5" s="23" t="s">
        <v>86</v>
      </c>
      <c r="B5" s="17"/>
      <c r="C5" s="17"/>
      <c r="D5" s="17"/>
      <c r="E5" s="17"/>
      <c r="F5" s="17"/>
    </row>
    <row r="6" spans="1:6">
      <c r="A6" s="17" t="s">
        <v>69</v>
      </c>
      <c r="B6" s="17">
        <v>2.5961261594201259</v>
      </c>
      <c r="C6" s="17">
        <v>1.9665318976605197</v>
      </c>
      <c r="D6" s="17">
        <v>2.8794485820334295</v>
      </c>
      <c r="E6" s="17">
        <v>2.6555335804997169</v>
      </c>
      <c r="F6" s="17">
        <v>2.491301743929045</v>
      </c>
    </row>
    <row r="7" spans="1:6">
      <c r="A7" s="17" t="s">
        <v>70</v>
      </c>
      <c r="B7" s="17">
        <v>14.773580071690764</v>
      </c>
      <c r="C7" s="17">
        <v>12.618705446154724</v>
      </c>
      <c r="D7" s="17">
        <v>21.115450862424492</v>
      </c>
      <c r="E7" s="17">
        <v>17.374991255906238</v>
      </c>
      <c r="F7" s="17">
        <v>19.28873932324716</v>
      </c>
    </row>
    <row r="8" spans="1:6">
      <c r="A8" s="17" t="s">
        <v>71</v>
      </c>
      <c r="B8" s="17">
        <v>35.777930943792356</v>
      </c>
      <c r="C8" s="17">
        <v>37.860476347787881</v>
      </c>
      <c r="D8" s="17">
        <v>38.897649256446954</v>
      </c>
      <c r="E8" s="17">
        <v>42.079122919700602</v>
      </c>
      <c r="F8" s="17">
        <v>40.770758174221797</v>
      </c>
    </row>
    <row r="9" spans="1:6">
      <c r="A9" s="17" t="s">
        <v>72</v>
      </c>
      <c r="B9" s="17">
        <v>14.25709822450863</v>
      </c>
      <c r="C9" s="17">
        <v>13.33374697524353</v>
      </c>
      <c r="D9" s="17">
        <v>12.92317629363674</v>
      </c>
      <c r="E9" s="17">
        <v>12.839254939618058</v>
      </c>
      <c r="F9" s="17">
        <v>12.60890644383921</v>
      </c>
    </row>
    <row r="10" spans="1:6">
      <c r="A10" s="17" t="s">
        <v>73</v>
      </c>
      <c r="B10" s="17">
        <v>10.32351534141536</v>
      </c>
      <c r="C10" s="17">
        <v>11.193653167966005</v>
      </c>
      <c r="D10" s="17">
        <v>8.7153695931685302</v>
      </c>
      <c r="E10" s="17">
        <v>8.4567787394514422</v>
      </c>
      <c r="F10" s="17">
        <v>9.2934092885967292</v>
      </c>
    </row>
    <row r="11" spans="1:6">
      <c r="A11" s="17" t="s">
        <v>74</v>
      </c>
      <c r="B11" s="17">
        <v>5.1871509836507874</v>
      </c>
      <c r="C11" s="17">
        <v>5.012501488272413</v>
      </c>
      <c r="D11" s="17">
        <v>4.1238082530748894</v>
      </c>
      <c r="E11" s="17">
        <v>5.301273775985857</v>
      </c>
      <c r="F11" s="17">
        <v>4.1555561893082746</v>
      </c>
    </row>
    <row r="12" spans="1:6">
      <c r="A12" s="17" t="s">
        <v>75</v>
      </c>
      <c r="B12" s="17">
        <v>1.6858212356114006</v>
      </c>
      <c r="C12" s="17">
        <v>1.4560754214535936</v>
      </c>
      <c r="D12" s="17">
        <v>0.97856674995754589</v>
      </c>
      <c r="E12" s="17">
        <v>0.93787559857296388</v>
      </c>
      <c r="F12" s="17">
        <v>0.98372285359836875</v>
      </c>
    </row>
    <row r="13" spans="1:6">
      <c r="A13" s="23" t="s">
        <v>87</v>
      </c>
    </row>
    <row r="14" spans="1:6">
      <c r="A14" s="17" t="s">
        <v>19</v>
      </c>
      <c r="B14" s="17">
        <v>3.5246825269067092</v>
      </c>
      <c r="C14" s="17">
        <v>3.1343436257502155</v>
      </c>
      <c r="D14" s="17">
        <v>2.9514689114771597</v>
      </c>
      <c r="E14" s="17">
        <v>3.3535348396492184</v>
      </c>
      <c r="F14" s="17">
        <v>2.9825393203952713</v>
      </c>
    </row>
    <row r="15" spans="1:6">
      <c r="A15" s="17" t="s">
        <v>21</v>
      </c>
      <c r="B15" s="17">
        <v>3.7797492863798881</v>
      </c>
      <c r="C15" s="17">
        <v>4.9605167617204602</v>
      </c>
      <c r="D15" s="17">
        <v>3.2932243274059338</v>
      </c>
      <c r="E15" s="17">
        <v>3.0437077501287768</v>
      </c>
      <c r="F15" s="17">
        <v>3.3923198676724322</v>
      </c>
    </row>
    <row r="16" spans="1:6">
      <c r="A16" s="17" t="s">
        <v>23</v>
      </c>
      <c r="B16" s="17">
        <v>1.083410231237856</v>
      </c>
      <c r="C16" s="17">
        <v>1.0561284123361432</v>
      </c>
      <c r="D16" s="17">
        <v>0.49155770117173286</v>
      </c>
      <c r="E16" s="17">
        <v>0.65348587272415082</v>
      </c>
      <c r="F16" s="17">
        <v>0.41691026536810738</v>
      </c>
    </row>
    <row r="17" spans="1:7">
      <c r="A17" s="17" t="s">
        <v>25</v>
      </c>
      <c r="B17" s="17">
        <v>4.8149802408283664</v>
      </c>
      <c r="C17" s="17">
        <v>5.26806511170847</v>
      </c>
      <c r="D17" s="17">
        <v>2.6397346012954563</v>
      </c>
      <c r="E17" s="17">
        <v>2.5676474890142384</v>
      </c>
      <c r="F17" s="17">
        <v>2.6182107259478959</v>
      </c>
    </row>
    <row r="18" spans="1:7">
      <c r="A18" s="17" t="s">
        <v>27</v>
      </c>
      <c r="B18" s="17">
        <v>2.1959547545577598</v>
      </c>
      <c r="C18" s="17">
        <v>2.1392553439460431</v>
      </c>
      <c r="D18" s="17">
        <v>0.9905448679071347</v>
      </c>
      <c r="E18" s="17">
        <v>0.73679323874873603</v>
      </c>
      <c r="F18" s="17">
        <v>0.99762580387571465</v>
      </c>
    </row>
    <row r="21" spans="1:7" ht="21">
      <c r="A21" s="54" t="s">
        <v>126</v>
      </c>
    </row>
    <row r="22" spans="1:7" ht="18.75">
      <c r="A22" s="53" t="s">
        <v>100</v>
      </c>
    </row>
    <row r="23" spans="1:7" s="56" customFormat="1" ht="30">
      <c r="A23" s="58" t="s">
        <v>118</v>
      </c>
      <c r="B23" s="69" t="s">
        <v>81</v>
      </c>
      <c r="C23" s="70"/>
      <c r="D23" s="69" t="s">
        <v>106</v>
      </c>
      <c r="E23" s="70"/>
      <c r="F23" s="55" t="s">
        <v>83</v>
      </c>
      <c r="G23" s="55" t="s">
        <v>97</v>
      </c>
    </row>
    <row r="24" spans="1:7" s="57" customFormat="1">
      <c r="A24" s="39" t="s">
        <v>113</v>
      </c>
      <c r="B24" s="40" t="s">
        <v>103</v>
      </c>
      <c r="C24" s="40" t="s">
        <v>102</v>
      </c>
      <c r="D24" s="40" t="s">
        <v>104</v>
      </c>
      <c r="E24" s="40" t="s">
        <v>105</v>
      </c>
      <c r="F24" s="40" t="s">
        <v>68</v>
      </c>
      <c r="G24" s="40" t="s">
        <v>88</v>
      </c>
    </row>
    <row r="25" spans="1:7">
      <c r="A25" s="23" t="s">
        <v>86</v>
      </c>
      <c r="B25" s="17"/>
      <c r="C25" s="17"/>
      <c r="D25" s="17"/>
      <c r="E25" s="17"/>
      <c r="F25" s="17"/>
      <c r="G25" s="17"/>
    </row>
    <row r="26" spans="1:7">
      <c r="A26" s="17" t="s">
        <v>69</v>
      </c>
      <c r="B26" s="17">
        <v>2.281307884729121</v>
      </c>
      <c r="C26" s="17">
        <v>2.5601226593194775</v>
      </c>
      <c r="D26" s="17">
        <v>2.0889320286471316</v>
      </c>
      <c r="E26" s="17">
        <v>2.0328692067100085</v>
      </c>
      <c r="F26" s="17">
        <v>3.5592326965784107</v>
      </c>
      <c r="G26" s="17">
        <v>2.8087074264589988</v>
      </c>
    </row>
    <row r="27" spans="1:7">
      <c r="A27" s="17" t="s">
        <v>70</v>
      </c>
      <c r="B27" s="17">
        <v>16.118245188594006</v>
      </c>
      <c r="C27" s="17">
        <v>12.944598833344829</v>
      </c>
      <c r="D27" s="17">
        <v>9.2250059025682738</v>
      </c>
      <c r="E27" s="17">
        <v>11.371972827834268</v>
      </c>
      <c r="F27" s="17">
        <v>21.347902006190186</v>
      </c>
      <c r="G27" s="17">
        <v>18.092662377670475</v>
      </c>
    </row>
    <row r="28" spans="1:7">
      <c r="A28" s="17" t="s">
        <v>71</v>
      </c>
      <c r="B28" s="17">
        <v>34.869706205008889</v>
      </c>
      <c r="C28" s="17">
        <v>36.398127638692131</v>
      </c>
      <c r="D28" s="17">
        <v>39.061885149138227</v>
      </c>
      <c r="E28" s="17">
        <v>38.830566615123729</v>
      </c>
      <c r="F28" s="17">
        <v>34.85454344961078</v>
      </c>
      <c r="G28" s="17">
        <v>36.639932082933328</v>
      </c>
    </row>
    <row r="29" spans="1:7">
      <c r="A29" s="17" t="s">
        <v>72</v>
      </c>
      <c r="B29" s="17">
        <v>11.442243621853841</v>
      </c>
      <c r="C29" s="17">
        <v>13.315213576511621</v>
      </c>
      <c r="D29" s="17">
        <v>11.758965345365828</v>
      </c>
      <c r="E29" s="17">
        <v>11.060238598488294</v>
      </c>
      <c r="F29" s="17">
        <v>11.795293445060752</v>
      </c>
      <c r="G29" s="17">
        <v>10.8294407588371</v>
      </c>
    </row>
    <row r="30" spans="1:7">
      <c r="A30" s="17" t="s">
        <v>73</v>
      </c>
      <c r="B30" s="17">
        <v>9.7417531572779303</v>
      </c>
      <c r="C30" s="17">
        <v>10.545002652043905</v>
      </c>
      <c r="D30" s="17">
        <v>12.776410713817258</v>
      </c>
      <c r="E30" s="17">
        <v>11.926457198795751</v>
      </c>
      <c r="F30" s="17">
        <v>8.5838617617659416</v>
      </c>
      <c r="G30" s="17">
        <v>10.824533249272829</v>
      </c>
    </row>
    <row r="31" spans="1:7">
      <c r="A31" s="17" t="s">
        <v>74</v>
      </c>
      <c r="B31" s="17">
        <v>3.643014195851884</v>
      </c>
      <c r="C31" s="17">
        <v>4.4017214786258689</v>
      </c>
      <c r="D31" s="17">
        <v>4.4595083816469474</v>
      </c>
      <c r="E31" s="17">
        <v>3.5938368211123728</v>
      </c>
      <c r="F31" s="17">
        <v>3.5751132066247062</v>
      </c>
      <c r="G31" s="17">
        <v>3.5372039374704478</v>
      </c>
    </row>
    <row r="32" spans="1:7">
      <c r="A32" s="17" t="s">
        <v>75</v>
      </c>
      <c r="B32" s="17">
        <v>1.511170826174548</v>
      </c>
      <c r="C32" s="17">
        <v>1.4009139633010834</v>
      </c>
      <c r="D32" s="17">
        <v>1.9725596159395578</v>
      </c>
      <c r="E32" s="17">
        <v>1.7131648836771582</v>
      </c>
      <c r="F32" s="17">
        <v>1.3222933454953061</v>
      </c>
      <c r="G32" s="17">
        <v>1.9516484933587426</v>
      </c>
    </row>
    <row r="33" spans="1:7">
      <c r="A33" s="23" t="s">
        <v>87</v>
      </c>
    </row>
    <row r="34" spans="1:7">
      <c r="A34" s="17" t="s">
        <v>19</v>
      </c>
      <c r="B34" s="17">
        <v>4.6415301620889453</v>
      </c>
      <c r="C34" s="17">
        <v>4.2631071700402661</v>
      </c>
      <c r="D34" s="17">
        <v>3.1329258375088536</v>
      </c>
      <c r="E34" s="17">
        <v>3.4918916679649961</v>
      </c>
      <c r="F34" s="17">
        <v>4.6587349764129815</v>
      </c>
      <c r="G34" s="17">
        <v>3.776131592898798</v>
      </c>
    </row>
    <row r="35" spans="1:7">
      <c r="A35" s="17" t="s">
        <v>21</v>
      </c>
      <c r="B35" s="17">
        <v>6.627623002367276</v>
      </c>
      <c r="C35" s="17">
        <v>4.3658929453190662</v>
      </c>
      <c r="D35" s="17">
        <v>4.6585692174506148</v>
      </c>
      <c r="E35" s="17">
        <v>5.8299209024487553</v>
      </c>
      <c r="F35" s="17">
        <v>4.1391746488533734</v>
      </c>
      <c r="G35" s="17">
        <v>4.604282787178863</v>
      </c>
    </row>
    <row r="36" spans="1:7">
      <c r="A36" s="17" t="s">
        <v>23</v>
      </c>
      <c r="B36" s="17">
        <v>1.3987057228149513</v>
      </c>
      <c r="C36" s="17">
        <v>1.2051693188122994</v>
      </c>
      <c r="D36" s="17">
        <v>0.94934284739893493</v>
      </c>
      <c r="E36" s="17">
        <v>1.2069063338379558</v>
      </c>
      <c r="F36" s="17">
        <v>0.90069256867071568</v>
      </c>
      <c r="G36" s="17">
        <v>0.95381209611554496</v>
      </c>
    </row>
    <row r="37" spans="1:7">
      <c r="A37" s="17" t="s">
        <v>25</v>
      </c>
      <c r="B37" s="17">
        <v>5.5905315212828546</v>
      </c>
      <c r="C37" s="17">
        <v>6.2244599626821717</v>
      </c>
      <c r="D37" s="17">
        <v>7.3868674414334059</v>
      </c>
      <c r="E37" s="17">
        <v>6.7416185684270822</v>
      </c>
      <c r="F37" s="17">
        <v>3.6416686026614307</v>
      </c>
      <c r="G37" s="17">
        <v>4.3979166368156353</v>
      </c>
    </row>
    <row r="38" spans="1:7">
      <c r="A38" s="17" t="s">
        <v>27</v>
      </c>
      <c r="B38" s="17">
        <v>2.1341685119557567</v>
      </c>
      <c r="C38" s="17">
        <v>2.3756698013072839</v>
      </c>
      <c r="D38" s="17">
        <v>2.5290275190849707</v>
      </c>
      <c r="E38" s="17">
        <v>2.2005563755796329</v>
      </c>
      <c r="F38" s="17">
        <v>1.6214892920754114</v>
      </c>
      <c r="G38" s="17">
        <v>1.5837285609892393</v>
      </c>
    </row>
  </sheetData>
  <mergeCells count="3">
    <mergeCell ref="E3:F3"/>
    <mergeCell ref="B23:C23"/>
    <mergeCell ref="D23:E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E27" sqref="E27"/>
    </sheetView>
  </sheetViews>
  <sheetFormatPr defaultRowHeight="15"/>
  <cols>
    <col min="1" max="1" width="21.42578125" customWidth="1"/>
    <col min="2" max="2" width="27.85546875" style="18" customWidth="1"/>
    <col min="3" max="3" width="29.42578125" customWidth="1"/>
    <col min="4" max="4" width="33.28515625" customWidth="1"/>
    <col min="5" max="5" width="12.5703125" customWidth="1"/>
  </cols>
  <sheetData>
    <row r="1" spans="1:5" ht="21">
      <c r="A1" s="54" t="s">
        <v>128</v>
      </c>
    </row>
    <row r="2" spans="1:5" ht="18.75">
      <c r="A2" s="53" t="s">
        <v>107</v>
      </c>
    </row>
    <row r="3" spans="1:5" s="57" customFormat="1">
      <c r="A3" s="58" t="s">
        <v>118</v>
      </c>
      <c r="B3" s="39" t="s">
        <v>83</v>
      </c>
      <c r="C3" s="68" t="s">
        <v>93</v>
      </c>
      <c r="D3" s="68"/>
    </row>
    <row r="4" spans="1:5" s="57" customFormat="1">
      <c r="A4" s="39" t="s">
        <v>113</v>
      </c>
      <c r="B4" s="61" t="s">
        <v>68</v>
      </c>
      <c r="C4" s="64" t="s">
        <v>108</v>
      </c>
      <c r="D4" s="64" t="s">
        <v>109</v>
      </c>
      <c r="E4" s="65" t="s">
        <v>114</v>
      </c>
    </row>
    <row r="5" spans="1:5">
      <c r="A5" s="23" t="s">
        <v>86</v>
      </c>
      <c r="B5" s="38"/>
      <c r="C5" s="35"/>
      <c r="D5" s="35"/>
      <c r="E5" s="63"/>
    </row>
    <row r="6" spans="1:5">
      <c r="A6" s="16" t="s">
        <v>70</v>
      </c>
      <c r="B6" s="19">
        <v>2.444353742331665</v>
      </c>
      <c r="C6" s="16">
        <v>1.5995270575506266</v>
      </c>
      <c r="D6" s="16">
        <v>3.2387170089802133</v>
      </c>
    </row>
    <row r="7" spans="1:5">
      <c r="A7" s="16" t="s">
        <v>71</v>
      </c>
      <c r="B7" s="19">
        <v>27.753925849999849</v>
      </c>
      <c r="C7" s="16">
        <v>28.755235550994684</v>
      </c>
      <c r="D7" s="16">
        <v>28.901706625255517</v>
      </c>
    </row>
    <row r="8" spans="1:5">
      <c r="A8" s="16" t="s">
        <v>72</v>
      </c>
      <c r="B8" s="19">
        <v>13.538313288507394</v>
      </c>
      <c r="C8" s="16">
        <v>15.997501436116519</v>
      </c>
      <c r="D8" s="16">
        <v>9.950673346176222</v>
      </c>
    </row>
    <row r="9" spans="1:5">
      <c r="A9" s="16" t="s">
        <v>73</v>
      </c>
      <c r="B9" s="19">
        <v>23.494336403224764</v>
      </c>
      <c r="C9" s="16">
        <v>25.723495981662325</v>
      </c>
      <c r="D9" s="16">
        <v>25.414658550443804</v>
      </c>
    </row>
    <row r="10" spans="1:5">
      <c r="A10" s="16" t="s">
        <v>74</v>
      </c>
      <c r="B10" s="19">
        <v>9.4797347270088039</v>
      </c>
      <c r="C10" s="16">
        <v>9.1504325081008133</v>
      </c>
      <c r="D10" s="16">
        <v>10.123169492177684</v>
      </c>
    </row>
    <row r="11" spans="1:5">
      <c r="A11" s="16" t="s">
        <v>75</v>
      </c>
      <c r="B11" s="19">
        <v>10.729377971048294</v>
      </c>
      <c r="C11" s="16">
        <v>8.2190482033206358</v>
      </c>
      <c r="D11" s="16">
        <v>11.308005224686417</v>
      </c>
    </row>
    <row r="12" spans="1:5">
      <c r="A12" s="16" t="s">
        <v>48</v>
      </c>
      <c r="B12" s="19">
        <v>0.62052520615123996</v>
      </c>
      <c r="C12" s="16">
        <v>0.15560252756507142</v>
      </c>
      <c r="D12" s="16">
        <v>0.59264423914938114</v>
      </c>
    </row>
    <row r="13" spans="1:5">
      <c r="A13" s="23" t="s">
        <v>87</v>
      </c>
    </row>
    <row r="14" spans="1:5">
      <c r="A14" s="16" t="s">
        <v>21</v>
      </c>
      <c r="B14" s="19">
        <v>6.1398851629415718</v>
      </c>
      <c r="C14" s="16">
        <v>6.212946799551597</v>
      </c>
      <c r="D14" s="16">
        <v>4.2472082562722271</v>
      </c>
    </row>
    <row r="15" spans="1:5">
      <c r="A15" s="16" t="s">
        <v>23</v>
      </c>
      <c r="B15" s="19">
        <v>2.696921618030216</v>
      </c>
      <c r="C15" s="16">
        <v>1.7266861123349859</v>
      </c>
      <c r="D15" s="16">
        <v>2.5754444265861385</v>
      </c>
    </row>
    <row r="16" spans="1:5">
      <c r="A16" s="16" t="s">
        <v>25</v>
      </c>
      <c r="B16" s="19">
        <v>3.1026260307562001</v>
      </c>
      <c r="C16" s="16">
        <v>2.4595238228027418</v>
      </c>
      <c r="D16" s="16">
        <v>3.6477728302723946</v>
      </c>
    </row>
    <row r="19" spans="1:5" ht="21">
      <c r="A19" s="54" t="s">
        <v>127</v>
      </c>
    </row>
    <row r="20" spans="1:5" ht="18.75">
      <c r="A20" s="53" t="s">
        <v>107</v>
      </c>
    </row>
    <row r="21" spans="1:5" s="57" customFormat="1">
      <c r="A21" s="58" t="s">
        <v>118</v>
      </c>
      <c r="B21" s="67" t="s">
        <v>83</v>
      </c>
      <c r="C21" s="68"/>
      <c r="D21" s="41" t="s">
        <v>93</v>
      </c>
    </row>
    <row r="22" spans="1:5" s="57" customFormat="1">
      <c r="A22" s="39" t="s">
        <v>113</v>
      </c>
      <c r="B22" s="40" t="s">
        <v>110</v>
      </c>
      <c r="C22" s="40" t="s">
        <v>112</v>
      </c>
      <c r="D22" s="40" t="s">
        <v>111</v>
      </c>
      <c r="E22" s="65" t="s">
        <v>114</v>
      </c>
    </row>
    <row r="23" spans="1:5">
      <c r="A23" s="21" t="s">
        <v>86</v>
      </c>
      <c r="B23" s="37"/>
      <c r="C23" s="37"/>
      <c r="D23" s="37"/>
      <c r="E23" s="63"/>
    </row>
    <row r="24" spans="1:5">
      <c r="A24" s="36" t="s">
        <v>70</v>
      </c>
      <c r="B24" s="37">
        <v>2.9666592929138234</v>
      </c>
      <c r="C24" s="37">
        <v>3.0176600645716345</v>
      </c>
      <c r="D24" s="37">
        <v>2.8031404053313858</v>
      </c>
    </row>
    <row r="25" spans="1:5">
      <c r="A25" s="16" t="s">
        <v>71</v>
      </c>
      <c r="B25" s="17">
        <v>26.188025025382728</v>
      </c>
      <c r="C25" s="17">
        <v>26.529347319008458</v>
      </c>
      <c r="D25" s="17">
        <v>24.616980098594119</v>
      </c>
    </row>
    <row r="26" spans="1:5">
      <c r="A26" s="16" t="s">
        <v>72</v>
      </c>
      <c r="B26" s="17">
        <v>12.689094219544984</v>
      </c>
      <c r="C26" s="17">
        <v>12.481118149175542</v>
      </c>
      <c r="D26" s="17">
        <v>12.239401132006574</v>
      </c>
    </row>
    <row r="27" spans="1:5">
      <c r="A27" s="16" t="s">
        <v>73</v>
      </c>
      <c r="B27" s="17">
        <v>20.098723206334622</v>
      </c>
      <c r="C27" s="17">
        <v>19.356556743348236</v>
      </c>
      <c r="D27" s="17">
        <v>21.392587182764288</v>
      </c>
    </row>
    <row r="28" spans="1:5">
      <c r="A28" s="16" t="s">
        <v>74</v>
      </c>
      <c r="B28" s="17">
        <v>13.152789831027617</v>
      </c>
      <c r="C28" s="17">
        <v>14.021137100408495</v>
      </c>
      <c r="D28" s="17">
        <v>13.55866350191711</v>
      </c>
    </row>
    <row r="29" spans="1:5">
      <c r="A29" s="16" t="s">
        <v>75</v>
      </c>
      <c r="B29" s="17">
        <v>9.3986988162290643</v>
      </c>
      <c r="C29" s="17">
        <v>9.0404253322743191</v>
      </c>
      <c r="D29" s="17">
        <v>9.9967135293043636</v>
      </c>
    </row>
    <row r="30" spans="1:5">
      <c r="A30" s="16" t="s">
        <v>48</v>
      </c>
      <c r="B30" s="17">
        <v>0.97120833120628924</v>
      </c>
      <c r="C30" s="17">
        <v>1.0312166717987414</v>
      </c>
      <c r="D30" s="17">
        <v>1.2307467591747305</v>
      </c>
    </row>
    <row r="31" spans="1:5">
      <c r="A31" s="23" t="s">
        <v>87</v>
      </c>
    </row>
    <row r="32" spans="1:5">
      <c r="A32" s="16" t="s">
        <v>21</v>
      </c>
      <c r="B32" s="17">
        <v>5.1213549554455167</v>
      </c>
      <c r="C32" s="17">
        <v>5.0015924850564106</v>
      </c>
      <c r="D32" s="17">
        <v>4.9368632463027202</v>
      </c>
    </row>
    <row r="33" spans="1:4">
      <c r="A33" s="16" t="s">
        <v>23</v>
      </c>
      <c r="B33" s="17">
        <v>3.8041474523683929</v>
      </c>
      <c r="C33" s="17">
        <v>3.7186178022648972</v>
      </c>
      <c r="D33" s="17">
        <v>3.4315136023370463</v>
      </c>
    </row>
    <row r="34" spans="1:4">
      <c r="A34" s="16" t="s">
        <v>25</v>
      </c>
      <c r="B34" s="17">
        <v>5.6092988695469677</v>
      </c>
      <c r="C34" s="17">
        <v>5.8023283320932659</v>
      </c>
      <c r="D34" s="17">
        <v>5.7933905422676641</v>
      </c>
    </row>
  </sheetData>
  <mergeCells count="2">
    <mergeCell ref="C3:D3"/>
    <mergeCell ref="B21:C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tet induced glycopeptide list</vt:lpstr>
      <vt:lpstr> Fig. 4H, Fig. S8A, B, N365</vt:lpstr>
      <vt:lpstr>Fig. S8C, D, N381 </vt:lpstr>
      <vt:lpstr> Fig. S8E, F,N424 </vt:lpstr>
      <vt:lpstr>Fig. S8G, H, N273 </vt:lpstr>
      <vt:lpstr> Fig. S8I, J,N355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cunjie zhang</cp:lastModifiedBy>
  <dcterms:created xsi:type="dcterms:W3CDTF">2019-11-20T19:29:05Z</dcterms:created>
  <dcterms:modified xsi:type="dcterms:W3CDTF">2022-10-23T23:00:12Z</dcterms:modified>
</cp:coreProperties>
</file>